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6DA96A11-CB83-420B-8CDF-003CEFAFAEB9}" xr6:coauthVersionLast="47" xr6:coauthVersionMax="47" xr10:uidLastSave="{00000000-0000-0000-0000-000000000000}"/>
  <bookViews>
    <workbookView xWindow="-120" yWindow="-120" windowWidth="29040" windowHeight="15840" xr2:uid="{7C9A886C-B54F-4EE3-A8AB-D9C943B164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</calcChain>
</file>

<file path=xl/sharedStrings.xml><?xml version="1.0" encoding="utf-8"?>
<sst xmlns="http://schemas.openxmlformats.org/spreadsheetml/2006/main" count="509" uniqueCount="509">
  <si>
    <t>灸法口訣指南</t>
  </si>
  <si>
    <t>巻の1</t>
  </si>
  <si>
    <t>凡例</t>
  </si>
  <si>
    <t>灸総数論</t>
  </si>
  <si>
    <t>灸艾大小論</t>
  </si>
  <si>
    <t>灸炷用艾論</t>
  </si>
  <si>
    <t>製艾葉論</t>
  </si>
  <si>
    <t>求灸火論</t>
  </si>
  <si>
    <t>灸箸論</t>
  </si>
  <si>
    <t>灸点論</t>
  </si>
  <si>
    <t>病者謹戒論</t>
  </si>
  <si>
    <t>下灸艾前後論</t>
  </si>
  <si>
    <t>相天時論</t>
  </si>
  <si>
    <t>卒病論</t>
  </si>
  <si>
    <t>人神所在論</t>
  </si>
  <si>
    <t>四季人神</t>
  </si>
  <si>
    <t>洗灸瘡論</t>
  </si>
  <si>
    <t>洗灸瘡煎湯</t>
  </si>
  <si>
    <t>令発灸瘡論</t>
  </si>
  <si>
    <t>令発灸瘡方法</t>
  </si>
  <si>
    <t>灸艾補瀉論</t>
  </si>
  <si>
    <t>灸証要法論</t>
  </si>
  <si>
    <t>俗説論</t>
  </si>
  <si>
    <t>塩灸法</t>
  </si>
  <si>
    <t>禁灸穴</t>
  </si>
  <si>
    <t>全面頸穴図</t>
    <rPh sb="0" eb="2">
      <t>ゼンメン</t>
    </rPh>
    <rPh sb="2" eb="3">
      <t>クビ</t>
    </rPh>
    <rPh sb="3" eb="4">
      <t>ケツ</t>
    </rPh>
    <rPh sb="4" eb="5">
      <t>ズ</t>
    </rPh>
    <phoneticPr fontId="1"/>
  </si>
  <si>
    <t>胸腹図</t>
    <rPh sb="0" eb="1">
      <t>ムネ</t>
    </rPh>
    <rPh sb="1" eb="2">
      <t>ハラ</t>
    </rPh>
    <rPh sb="2" eb="3">
      <t>ズ</t>
    </rPh>
    <phoneticPr fontId="1"/>
  </si>
  <si>
    <t>後頭頂図</t>
    <rPh sb="0" eb="1">
      <t>アト</t>
    </rPh>
    <rPh sb="1" eb="3">
      <t>トウチョウ</t>
    </rPh>
    <rPh sb="3" eb="4">
      <t>ズ</t>
    </rPh>
    <phoneticPr fontId="1"/>
  </si>
  <si>
    <t>背部総図</t>
    <rPh sb="0" eb="1">
      <t>セ</t>
    </rPh>
    <rPh sb="1" eb="2">
      <t>ブ</t>
    </rPh>
    <rPh sb="2" eb="3">
      <t>ソウ</t>
    </rPh>
    <rPh sb="3" eb="4">
      <t>ズ</t>
    </rPh>
    <phoneticPr fontId="1"/>
  </si>
  <si>
    <t>陰手図</t>
    <rPh sb="0" eb="1">
      <t>イン</t>
    </rPh>
    <rPh sb="1" eb="2">
      <t>テ</t>
    </rPh>
    <rPh sb="2" eb="3">
      <t>ズ</t>
    </rPh>
    <phoneticPr fontId="1"/>
  </si>
  <si>
    <t>陽手図</t>
    <rPh sb="0" eb="1">
      <t>ヨウ</t>
    </rPh>
    <rPh sb="1" eb="2">
      <t>テ</t>
    </rPh>
    <rPh sb="2" eb="3">
      <t>ズ</t>
    </rPh>
    <phoneticPr fontId="1"/>
  </si>
  <si>
    <t>陰足図</t>
    <rPh sb="0" eb="1">
      <t>イン</t>
    </rPh>
    <rPh sb="1" eb="2">
      <t>アシ</t>
    </rPh>
    <rPh sb="2" eb="3">
      <t>ズ</t>
    </rPh>
    <phoneticPr fontId="1"/>
  </si>
  <si>
    <t>陽足図</t>
    <rPh sb="0" eb="1">
      <t>ヨウ</t>
    </rPh>
    <rPh sb="1" eb="2">
      <t>アシ</t>
    </rPh>
    <rPh sb="2" eb="3">
      <t>ズ</t>
    </rPh>
    <phoneticPr fontId="1"/>
  </si>
  <si>
    <t>中指寸之法</t>
    <rPh sb="0" eb="2">
      <t>ナカユビ</t>
    </rPh>
    <rPh sb="2" eb="3">
      <t>スン</t>
    </rPh>
    <rPh sb="3" eb="4">
      <t>ノ</t>
    </rPh>
    <rPh sb="4" eb="5">
      <t>ホウ</t>
    </rPh>
    <phoneticPr fontId="1"/>
  </si>
  <si>
    <t>骨度仰人図</t>
    <rPh sb="0" eb="2">
      <t>コツド</t>
    </rPh>
    <rPh sb="2" eb="3">
      <t>アオ</t>
    </rPh>
    <rPh sb="3" eb="4">
      <t>ヒト</t>
    </rPh>
    <rPh sb="4" eb="5">
      <t>ズ</t>
    </rPh>
    <phoneticPr fontId="1"/>
  </si>
  <si>
    <t>側人図</t>
    <rPh sb="0" eb="1">
      <t>ソク</t>
    </rPh>
    <rPh sb="1" eb="2">
      <t>ヒト</t>
    </rPh>
    <rPh sb="2" eb="3">
      <t>ズ</t>
    </rPh>
    <phoneticPr fontId="1"/>
  </si>
  <si>
    <t>伏人図</t>
    <rPh sb="0" eb="1">
      <t>フク</t>
    </rPh>
    <rPh sb="1" eb="2">
      <t>ヒト</t>
    </rPh>
    <rPh sb="2" eb="3">
      <t>ズ</t>
    </rPh>
    <phoneticPr fontId="1"/>
  </si>
  <si>
    <t>頭部竪之寸法</t>
    <rPh sb="0" eb="2">
      <t>トウブ</t>
    </rPh>
    <rPh sb="2" eb="3">
      <t>タテ</t>
    </rPh>
    <rPh sb="3" eb="4">
      <t>ノ</t>
    </rPh>
    <rPh sb="4" eb="6">
      <t>スンポウ</t>
    </rPh>
    <phoneticPr fontId="1"/>
  </si>
  <si>
    <t>頭部横之寸法</t>
    <rPh sb="0" eb="2">
      <t>トウブ</t>
    </rPh>
    <rPh sb="2" eb="3">
      <t>ヨコ</t>
    </rPh>
    <rPh sb="3" eb="4">
      <t>ノ</t>
    </rPh>
    <rPh sb="4" eb="6">
      <t>スンポウ</t>
    </rPh>
    <phoneticPr fontId="1"/>
  </si>
  <si>
    <t>経絡の図</t>
    <phoneticPr fontId="1"/>
  </si>
  <si>
    <t>◎巻1の目録</t>
    <rPh sb="1" eb="2">
      <t>マキ</t>
    </rPh>
    <rPh sb="4" eb="6">
      <t>モクロク</t>
    </rPh>
    <phoneticPr fontId="1"/>
  </si>
  <si>
    <t>◎灸治総論</t>
    <rPh sb="2" eb="3">
      <t>チ</t>
    </rPh>
    <phoneticPr fontId="1"/>
  </si>
  <si>
    <t>瘟㾮日</t>
    <phoneticPr fontId="1"/>
  </si>
  <si>
    <t>灸後望山</t>
    <rPh sb="2" eb="3">
      <t>ノゾ</t>
    </rPh>
    <phoneticPr fontId="1"/>
  </si>
  <si>
    <t>根切葉切柷法</t>
    <phoneticPr fontId="1"/>
  </si>
  <si>
    <t>巻の2　目録</t>
    <rPh sb="0" eb="1">
      <t>マキ</t>
    </rPh>
    <phoneticPr fontId="1"/>
  </si>
  <si>
    <t>◎灸法分寸総論</t>
    <rPh sb="3" eb="5">
      <t>ブンスン</t>
    </rPh>
    <rPh sb="5" eb="7">
      <t>ソウロン</t>
    </rPh>
    <phoneticPr fontId="1"/>
  </si>
  <si>
    <t>神庭</t>
  </si>
  <si>
    <t>上星</t>
  </si>
  <si>
    <t>顖会</t>
  </si>
  <si>
    <t>前頂</t>
  </si>
  <si>
    <t>百会</t>
  </si>
  <si>
    <t>後頂</t>
  </si>
  <si>
    <t>強間</t>
  </si>
  <si>
    <t>脳戸</t>
  </si>
  <si>
    <t>風府</t>
  </si>
  <si>
    <t>瘂門：瘖門</t>
  </si>
  <si>
    <t>○頭部二行之穴法</t>
  </si>
  <si>
    <t>曲差</t>
  </si>
  <si>
    <t>五処</t>
  </si>
  <si>
    <t>承光</t>
  </si>
  <si>
    <t>通天</t>
  </si>
  <si>
    <t>絡却</t>
  </si>
  <si>
    <t>玉枕</t>
  </si>
  <si>
    <t>天柱</t>
  </si>
  <si>
    <t>○頭部三行之穴法</t>
  </si>
  <si>
    <t>【頭】臨泣</t>
  </si>
  <si>
    <t>目窓</t>
  </si>
  <si>
    <t>正営</t>
  </si>
  <si>
    <t>承霊</t>
  </si>
  <si>
    <t>脳空</t>
  </si>
  <si>
    <t>風池</t>
  </si>
  <si>
    <t>天牖</t>
  </si>
  <si>
    <t>○頭部耳上耳後之穴法</t>
  </si>
  <si>
    <t>本神</t>
  </si>
  <si>
    <t>頭維</t>
  </si>
  <si>
    <t>頷厭</t>
  </si>
  <si>
    <t>懸顱</t>
  </si>
  <si>
    <t>懸釐</t>
  </si>
  <si>
    <t>曲鬢</t>
  </si>
  <si>
    <t>率谷</t>
  </si>
  <si>
    <t>天衝</t>
  </si>
  <si>
    <t>浮白</t>
  </si>
  <si>
    <t>【頭】竅陰</t>
  </si>
  <si>
    <t>完骨</t>
  </si>
  <si>
    <t>角孫</t>
  </si>
  <si>
    <t>顱息</t>
  </si>
  <si>
    <t>瘈脈</t>
  </si>
  <si>
    <t>翳風</t>
  </si>
  <si>
    <t>○面部竪之寸法</t>
  </si>
  <si>
    <t>○面部横之寸法</t>
  </si>
  <si>
    <t>水溝</t>
  </si>
  <si>
    <t>兌端</t>
  </si>
  <si>
    <t>齗交</t>
  </si>
  <si>
    <t>承漿</t>
  </si>
  <si>
    <t>素髎</t>
  </si>
  <si>
    <t>廉泉</t>
  </si>
  <si>
    <t>地倉</t>
  </si>
  <si>
    <t>大迎</t>
  </si>
  <si>
    <t>頬車</t>
  </si>
  <si>
    <t>下関</t>
  </si>
  <si>
    <t>承泣</t>
  </si>
  <si>
    <t>四白</t>
  </si>
  <si>
    <t>巨髎</t>
  </si>
  <si>
    <t>陽白</t>
  </si>
  <si>
    <t>睛明</t>
  </si>
  <si>
    <t>攅竹</t>
  </si>
  <si>
    <t>禾髎</t>
  </si>
  <si>
    <t>迎香</t>
  </si>
  <si>
    <t>顴髎</t>
  </si>
  <si>
    <t>聴宮</t>
  </si>
  <si>
    <t>耳門</t>
  </si>
  <si>
    <t>和髎</t>
  </si>
  <si>
    <t>糸竹空</t>
  </si>
  <si>
    <t>瞳子髎</t>
  </si>
  <si>
    <t>聴会</t>
  </si>
  <si>
    <t>客主人（上関）</t>
  </si>
  <si>
    <t>○頸喉之穴法</t>
  </si>
  <si>
    <t>人迎</t>
  </si>
  <si>
    <t>水突</t>
  </si>
  <si>
    <t>扶突</t>
  </si>
  <si>
    <t>天鼎</t>
  </si>
  <si>
    <t>天容</t>
  </si>
  <si>
    <t>天窓</t>
  </si>
  <si>
    <t>◎巻の3目録</t>
  </si>
  <si>
    <t>○肩背の穴法</t>
  </si>
  <si>
    <t>肩井</t>
  </si>
  <si>
    <t>肩髃</t>
  </si>
  <si>
    <t>巨骨</t>
  </si>
  <si>
    <t>肩貞</t>
  </si>
  <si>
    <t>臑腧</t>
  </si>
  <si>
    <t>天宗</t>
  </si>
  <si>
    <t>秉風</t>
  </si>
  <si>
    <t>曲垣</t>
  </si>
  <si>
    <t>肩外兪</t>
  </si>
  <si>
    <t>肩中兪</t>
  </si>
  <si>
    <t>肩髎</t>
  </si>
  <si>
    <t>天髎</t>
  </si>
  <si>
    <t>○脊中之穴法</t>
  </si>
  <si>
    <t>大椎</t>
  </si>
  <si>
    <t>陶道</t>
  </si>
  <si>
    <t>身柱</t>
  </si>
  <si>
    <t>神道</t>
  </si>
  <si>
    <t>霊台：靈台：靈臺</t>
  </si>
  <si>
    <t>至陽</t>
  </si>
  <si>
    <t>筋縮</t>
  </si>
  <si>
    <t>脊中</t>
  </si>
  <si>
    <t>懸枢</t>
  </si>
  <si>
    <t>命門</t>
  </si>
  <si>
    <t>腰の陽関</t>
  </si>
  <si>
    <t>腰兪</t>
  </si>
  <si>
    <t>長強</t>
  </si>
  <si>
    <t>○背脊之寸法</t>
  </si>
  <si>
    <t>大杼</t>
  </si>
  <si>
    <t>風門</t>
  </si>
  <si>
    <t>肺兪</t>
  </si>
  <si>
    <t>厥陰兪</t>
  </si>
  <si>
    <t>心兪</t>
  </si>
  <si>
    <t>膈兪</t>
  </si>
  <si>
    <t>肝兪</t>
  </si>
  <si>
    <t>胆兪</t>
  </si>
  <si>
    <t>脾兪</t>
  </si>
  <si>
    <t>胃兪</t>
  </si>
  <si>
    <t>三焦兪</t>
  </si>
  <si>
    <t>腎兪</t>
  </si>
  <si>
    <t>大腸兪</t>
  </si>
  <si>
    <t>小腸兪</t>
  </si>
  <si>
    <t>膀胱兪</t>
  </si>
  <si>
    <t>中膂内兪</t>
  </si>
  <si>
    <t>白環兪</t>
  </si>
  <si>
    <t>附分</t>
  </si>
  <si>
    <t>魄戸</t>
  </si>
  <si>
    <t>膏肓</t>
  </si>
  <si>
    <t>神堂</t>
  </si>
  <si>
    <t>譩譆</t>
  </si>
  <si>
    <t>膈関</t>
  </si>
  <si>
    <t>魂門</t>
  </si>
  <si>
    <t>陽綱</t>
  </si>
  <si>
    <t>意舎</t>
  </si>
  <si>
    <t>胃倉</t>
  </si>
  <si>
    <t>肓門</t>
  </si>
  <si>
    <t>志室</t>
  </si>
  <si>
    <t>胞肓</t>
  </si>
  <si>
    <t>秩辺</t>
  </si>
  <si>
    <t>上髎</t>
  </si>
  <si>
    <t>次髎</t>
  </si>
  <si>
    <t>中髎</t>
  </si>
  <si>
    <t>下髎</t>
  </si>
  <si>
    <t>○胸腹竪之寸法</t>
  </si>
  <si>
    <t>○胸腹横之寸法</t>
  </si>
  <si>
    <t>○胸腹之穴法</t>
  </si>
  <si>
    <t>天突</t>
  </si>
  <si>
    <t>璇璣</t>
  </si>
  <si>
    <t>華蓋</t>
  </si>
  <si>
    <t>紫宮</t>
  </si>
  <si>
    <t>玉堂</t>
  </si>
  <si>
    <t>膻中</t>
  </si>
  <si>
    <t>中庭</t>
  </si>
  <si>
    <t>鳩尾</t>
  </si>
  <si>
    <t>巨闕</t>
  </si>
  <si>
    <t>上脘</t>
  </si>
  <si>
    <t>中脘</t>
  </si>
  <si>
    <t>建里</t>
  </si>
  <si>
    <t>下脘</t>
  </si>
  <si>
    <t>水分</t>
  </si>
  <si>
    <t>神闕：臍中</t>
  </si>
  <si>
    <t>陰交</t>
  </si>
  <si>
    <t>気海</t>
  </si>
  <si>
    <t>石門</t>
  </si>
  <si>
    <t>関元</t>
  </si>
  <si>
    <t>中極</t>
  </si>
  <si>
    <t>曲骨</t>
  </si>
  <si>
    <t>気舎</t>
  </si>
  <si>
    <t>兪府：輸府</t>
  </si>
  <si>
    <t>彧中：或中</t>
  </si>
  <si>
    <t>神蔵</t>
  </si>
  <si>
    <t>霊墟</t>
  </si>
  <si>
    <t>神封</t>
  </si>
  <si>
    <t>歩廊</t>
  </si>
  <si>
    <t>幽門</t>
  </si>
  <si>
    <t>【腹】通谷</t>
  </si>
  <si>
    <t>陰都</t>
  </si>
  <si>
    <t>石関</t>
  </si>
  <si>
    <t>商曲</t>
  </si>
  <si>
    <t>肓兪</t>
  </si>
  <si>
    <t>中注</t>
  </si>
  <si>
    <t>四満</t>
  </si>
  <si>
    <t>気穴</t>
  </si>
  <si>
    <t>大赫</t>
  </si>
  <si>
    <t>横骨</t>
  </si>
  <si>
    <t>缺盆</t>
  </si>
  <si>
    <t>気戸</t>
  </si>
  <si>
    <t>庫房</t>
  </si>
  <si>
    <t>屋翳</t>
  </si>
  <si>
    <t>膺窓</t>
  </si>
  <si>
    <t>乳中</t>
  </si>
  <si>
    <t>乳根</t>
  </si>
  <si>
    <t>不容</t>
  </si>
  <si>
    <t>承満</t>
  </si>
  <si>
    <t>梁門</t>
  </si>
  <si>
    <t>関門</t>
  </si>
  <si>
    <t>太乙</t>
  </si>
  <si>
    <t>滑肉門</t>
  </si>
  <si>
    <t>天枢</t>
  </si>
  <si>
    <t>外陵</t>
  </si>
  <si>
    <t>大巨</t>
  </si>
  <si>
    <t>水道</t>
  </si>
  <si>
    <t>帰来</t>
  </si>
  <si>
    <t>気衝</t>
  </si>
  <si>
    <t>期門</t>
  </si>
  <si>
    <t>日月</t>
  </si>
  <si>
    <t>腹哀</t>
  </si>
  <si>
    <t>大横</t>
  </si>
  <si>
    <t>腹結</t>
  </si>
  <si>
    <t>府舎</t>
  </si>
  <si>
    <t>衝門</t>
  </si>
  <si>
    <t>周栄</t>
  </si>
  <si>
    <t>胸郷</t>
  </si>
  <si>
    <t>天渓</t>
  </si>
  <si>
    <t>食竇</t>
  </si>
  <si>
    <t>天池</t>
  </si>
  <si>
    <t>雲門</t>
  </si>
  <si>
    <t>中府</t>
  </si>
  <si>
    <t>◎巻の4目録</t>
  </si>
  <si>
    <t>○脇側之寸法</t>
  </si>
  <si>
    <t>淵腋</t>
  </si>
  <si>
    <t>輒筋</t>
  </si>
  <si>
    <t>大包</t>
  </si>
  <si>
    <t>章門</t>
  </si>
  <si>
    <t>京門</t>
  </si>
  <si>
    <t>帯脈</t>
  </si>
  <si>
    <t>五枢</t>
  </si>
  <si>
    <t>維道</t>
  </si>
  <si>
    <t>居髎</t>
  </si>
  <si>
    <t>環跳</t>
  </si>
  <si>
    <t>○手臂之寸法</t>
  </si>
  <si>
    <t>極泉</t>
  </si>
  <si>
    <t>尺沢</t>
  </si>
  <si>
    <t>天府</t>
  </si>
  <si>
    <t>侠白</t>
  </si>
  <si>
    <t>魚際</t>
  </si>
  <si>
    <t>孔最</t>
  </si>
  <si>
    <t>列缺</t>
  </si>
  <si>
    <t>経渠</t>
  </si>
  <si>
    <t>太淵</t>
  </si>
  <si>
    <t>少商</t>
  </si>
  <si>
    <t>商陽</t>
  </si>
  <si>
    <t>二間</t>
  </si>
  <si>
    <t>三間</t>
  </si>
  <si>
    <t>合谷</t>
  </si>
  <si>
    <t>曲池</t>
  </si>
  <si>
    <t>陽渓</t>
  </si>
  <si>
    <t>偏歴</t>
  </si>
  <si>
    <t>温溜</t>
  </si>
  <si>
    <t>【手】下廉</t>
  </si>
  <si>
    <t>【手】上廉</t>
  </si>
  <si>
    <t>【手】三里</t>
  </si>
  <si>
    <t>肘髎</t>
  </si>
  <si>
    <t>【手】五里</t>
  </si>
  <si>
    <t>臂臑</t>
  </si>
  <si>
    <t>少海</t>
  </si>
  <si>
    <t>青霊</t>
  </si>
  <si>
    <t>少府</t>
  </si>
  <si>
    <t>神門</t>
  </si>
  <si>
    <t>陰郄</t>
  </si>
  <si>
    <t>通里</t>
  </si>
  <si>
    <t>霊道</t>
  </si>
  <si>
    <t>少衝</t>
  </si>
  <si>
    <t>少沢</t>
  </si>
  <si>
    <t>前谷</t>
  </si>
  <si>
    <t>後渓</t>
  </si>
  <si>
    <t>腕骨</t>
  </si>
  <si>
    <t>陽谷</t>
  </si>
  <si>
    <t>養老</t>
  </si>
  <si>
    <t>支正</t>
  </si>
  <si>
    <t>小海</t>
  </si>
  <si>
    <t>天泉</t>
  </si>
  <si>
    <t>曲沢</t>
  </si>
  <si>
    <t>労宮</t>
  </si>
  <si>
    <t>大陵</t>
  </si>
  <si>
    <t>内関</t>
  </si>
  <si>
    <t>間使</t>
  </si>
  <si>
    <t>郄門</t>
  </si>
  <si>
    <t>中衝</t>
  </si>
  <si>
    <t>関衝</t>
  </si>
  <si>
    <t>腋門：液門</t>
  </si>
  <si>
    <t>中渚</t>
  </si>
  <si>
    <t>陽池</t>
  </si>
  <si>
    <t>外関</t>
  </si>
  <si>
    <t>支溝</t>
  </si>
  <si>
    <t>会宗</t>
  </si>
  <si>
    <t>三陽絡</t>
  </si>
  <si>
    <t>四瀆：四涜</t>
  </si>
  <si>
    <t>天井</t>
  </si>
  <si>
    <t>清冷淵</t>
  </si>
  <si>
    <t>消濼</t>
  </si>
  <si>
    <t>臑会</t>
  </si>
  <si>
    <t>○股脛之寸法</t>
  </si>
  <si>
    <t>髀関</t>
  </si>
  <si>
    <t>伏兎</t>
  </si>
  <si>
    <t>陰市</t>
  </si>
  <si>
    <t>梁丘</t>
  </si>
  <si>
    <t>犢鼻</t>
  </si>
  <si>
    <t>【足】三里</t>
  </si>
  <si>
    <t>巨虚上廉</t>
  </si>
  <si>
    <t>条口</t>
  </si>
  <si>
    <t>巨虚下廉</t>
  </si>
  <si>
    <t>豊隆</t>
  </si>
  <si>
    <t>解渓</t>
  </si>
  <si>
    <t>衝陽</t>
  </si>
  <si>
    <t>陥谷</t>
  </si>
  <si>
    <t>内庭</t>
  </si>
  <si>
    <t>厲兌</t>
  </si>
  <si>
    <t>隠白</t>
  </si>
  <si>
    <t>大都</t>
  </si>
  <si>
    <t>太白</t>
  </si>
  <si>
    <t>公孫</t>
  </si>
  <si>
    <t>商丘</t>
  </si>
  <si>
    <t>三陰交</t>
  </si>
  <si>
    <t>漏谷</t>
  </si>
  <si>
    <t>地機</t>
  </si>
  <si>
    <t>陰陵泉</t>
  </si>
  <si>
    <t>血海</t>
  </si>
  <si>
    <t>箕門</t>
  </si>
  <si>
    <t>会陽</t>
  </si>
  <si>
    <t>扶承</t>
  </si>
  <si>
    <t>殷門</t>
  </si>
  <si>
    <t>浮郄</t>
  </si>
  <si>
    <t>委陽</t>
  </si>
  <si>
    <t>委中</t>
  </si>
  <si>
    <t>合陽</t>
  </si>
  <si>
    <t>承筋</t>
  </si>
  <si>
    <t>承山</t>
  </si>
  <si>
    <t>飛揚</t>
  </si>
  <si>
    <t>付陽</t>
  </si>
  <si>
    <t>崑崙</t>
  </si>
  <si>
    <t>僕参</t>
  </si>
  <si>
    <t>申脈</t>
  </si>
  <si>
    <t>金門</t>
  </si>
  <si>
    <t>京骨</t>
  </si>
  <si>
    <t>束骨</t>
  </si>
  <si>
    <t>【足】通谷</t>
  </si>
  <si>
    <t>至陰</t>
  </si>
  <si>
    <t>湧泉</t>
  </si>
  <si>
    <t>然谷</t>
  </si>
  <si>
    <t>太渓</t>
  </si>
  <si>
    <t>大鍾</t>
  </si>
  <si>
    <t>照海</t>
  </si>
  <si>
    <t>水泉</t>
  </si>
  <si>
    <t>復溜</t>
  </si>
  <si>
    <t>交信</t>
  </si>
  <si>
    <t>築賓</t>
  </si>
  <si>
    <t>陰谷</t>
  </si>
  <si>
    <t>中瀆</t>
  </si>
  <si>
    <t>【膝】陽関</t>
  </si>
  <si>
    <t>陽陵泉</t>
  </si>
  <si>
    <t>陽交</t>
  </si>
  <si>
    <t>外丘</t>
  </si>
  <si>
    <t>光明</t>
  </si>
  <si>
    <t>陽輔</t>
  </si>
  <si>
    <t>懸鍾</t>
  </si>
  <si>
    <t>丘墟</t>
  </si>
  <si>
    <t>【足】臨泣</t>
  </si>
  <si>
    <t>地五会</t>
  </si>
  <si>
    <t>侠渓</t>
  </si>
  <si>
    <t>【足】竅陰</t>
  </si>
  <si>
    <t>大敦</t>
  </si>
  <si>
    <t>行間</t>
  </si>
  <si>
    <t>太衝</t>
  </si>
  <si>
    <t>中封</t>
  </si>
  <si>
    <t>蠡溝</t>
  </si>
  <si>
    <t>中都</t>
  </si>
  <si>
    <t>膝関</t>
  </si>
  <si>
    <t>曲泉</t>
  </si>
  <si>
    <t>陰包</t>
  </si>
  <si>
    <t>【足】五里</t>
  </si>
  <si>
    <t>陰廉</t>
  </si>
  <si>
    <t>会陰</t>
  </si>
  <si>
    <t>◎巻の5目録</t>
  </si>
  <si>
    <t>四花之四穴</t>
  </si>
  <si>
    <t>患門之二穴</t>
  </si>
  <si>
    <t>張介賓『類経』患門四花之六穴</t>
  </si>
  <si>
    <t>腰眼之穴</t>
  </si>
  <si>
    <t>風市之穴</t>
  </si>
  <si>
    <t>秦丞祖鬼哭之穴</t>
  </si>
  <si>
    <t>○諸病灸治之法例</t>
  </si>
  <si>
    <t>傷寒</t>
  </si>
  <si>
    <t>中風</t>
  </si>
  <si>
    <t>中寒</t>
  </si>
  <si>
    <t>腹痛</t>
  </si>
  <si>
    <t>心痛</t>
  </si>
  <si>
    <t>頭痛</t>
  </si>
  <si>
    <t>腰痛</t>
  </si>
  <si>
    <t>眼目</t>
  </si>
  <si>
    <t>牙歯</t>
  </si>
  <si>
    <t>泄瀉　痢病</t>
  </si>
  <si>
    <t>瘧</t>
  </si>
  <si>
    <t>欬嗽</t>
  </si>
  <si>
    <t>吐血　衄血</t>
  </si>
  <si>
    <t>欬逆</t>
  </si>
  <si>
    <t>鼻</t>
  </si>
  <si>
    <t>下血</t>
  </si>
  <si>
    <t>淋病</t>
  </si>
  <si>
    <t>喉痺</t>
  </si>
  <si>
    <t>疝気</t>
  </si>
  <si>
    <t>脚気</t>
  </si>
  <si>
    <t>喘息</t>
  </si>
  <si>
    <t>膈噎</t>
  </si>
  <si>
    <t>水腫</t>
  </si>
  <si>
    <t>鼓脹</t>
  </si>
  <si>
    <t>積聚</t>
  </si>
  <si>
    <t>癲狂</t>
  </si>
  <si>
    <t>夢遺</t>
  </si>
  <si>
    <t>癩風</t>
  </si>
  <si>
    <t>婦人</t>
  </si>
  <si>
    <t>小児</t>
  </si>
  <si>
    <t>小児逆火を戒</t>
  </si>
  <si>
    <t>小児斜差之穴</t>
  </si>
  <si>
    <t>諸瘡</t>
  </si>
  <si>
    <t>薫臍之法</t>
  </si>
  <si>
    <t>灸傷之法</t>
  </si>
  <si>
    <t>貼灸瘡</t>
  </si>
  <si>
    <t>奥付</t>
  </si>
  <si>
    <t>○頭部中行之穴法</t>
    <phoneticPr fontId="1"/>
  </si>
  <si>
    <t>https://kokusho.nijl.ac.jp/biblio/100347010/238?ln=ja</t>
  </si>
  <si>
    <t>書誌情報</t>
  </si>
  <si>
    <t>書誌ID　100347010</t>
  </si>
  <si>
    <t>種別　マイクロ／デジタル</t>
  </si>
  <si>
    <t>標目書名</t>
  </si>
  <si>
    <t>新編灸法口訣指南（しんぺんきゅうほうくけつしなん）（Shinpenkyuuhoukuketsushinan），Ａ</t>
  </si>
  <si>
    <t>記載書名</t>
  </si>
  <si>
    <t>1．新編灸法口訣指南（しんぺんきゅうほうくけつしなん）（Shinpenkyuuhoukuketsushinan），内・目・尾・帙</t>
  </si>
  <si>
    <t>2．圖解改正／灸法口訣指南（ずかいかいせい／きゅうほうくけつしなん）（Zukaikaisei kyuuhoukuketsushinan），外</t>
  </si>
  <si>
    <t>3．灸法（きゅうほう）（Kyuuhou），柱</t>
  </si>
  <si>
    <t>4．灸法口訣指南／圖解改正（きゅうほうくけつしなん／ずかいかいせい）（Kyuuhoukuketsushinan zukaikaisei），Ｈ</t>
  </si>
  <si>
    <t>記載著者名</t>
  </si>
  <si>
    <t>岡本／爲竹／一抱子 ［著］</t>
  </si>
  <si>
    <t>巻数　巻之一～五</t>
  </si>
  <si>
    <t>刊写　刊</t>
  </si>
  <si>
    <t>書写/出版事項</t>
  </si>
  <si>
    <t>貞享２</t>
  </si>
  <si>
    <t>　〈江戸〉西村／半兵衞</t>
  </si>
  <si>
    <t>　〈皇都〉西村／市郎右衞門</t>
  </si>
  <si>
    <t>　〈京〉中川／茂兵衞</t>
  </si>
  <si>
    <t>形態　挿図，１６ｃｍ</t>
  </si>
  <si>
    <t>冊数　５冊</t>
  </si>
  <si>
    <t>書誌注記</t>
  </si>
  <si>
    <t>〈注〉後印本，筆彩あり，１：論法・２：頭面頸［頂］・３：肩背胸腹・４：脇側手足・５：四花［竒脈］，巻末に「法橋岡本爲竹一抱子先生述作書目（西村載文堂藏版）」（皇都書肆西村市郎右衞門藏版）を附す。</t>
  </si>
  <si>
    <t>コレクション　東京大学総合図書館，一般，V11:1011</t>
  </si>
  <si>
    <t>デジタル請求記号</t>
  </si>
  <si>
    <t>ＤＩＧ－ＴＯＫＹ－０１６８１</t>
  </si>
  <si>
    <t>コマ数</t>
  </si>
  <si>
    <t>サービス区分</t>
  </si>
  <si>
    <t>Y</t>
  </si>
  <si>
    <t>参照ID</t>
  </si>
  <si>
    <t>(NCID)BB18771974</t>
  </si>
  <si>
    <t>URI</t>
  </si>
  <si>
    <t>https://kokusho.nijl.ac.jp/biblio/100347010/</t>
  </si>
  <si>
    <t>DOI</t>
  </si>
  <si>
    <t>https://doi.org/10.20730/100347010</t>
  </si>
  <si>
    <t>著作情報</t>
  </si>
  <si>
    <t>著作ID　998812</t>
  </si>
  <si>
    <t>統一書名</t>
  </si>
  <si>
    <t>灸法口訣指南（きゅうほうくけつしなん）（Kyuuhoukuketsushinan）</t>
  </si>
  <si>
    <t>巻冊　五巻五冊</t>
  </si>
  <si>
    <t>著者　岡本／一抱（Okamoto Ippou）</t>
  </si>
  <si>
    <t>分類　鍼灸</t>
  </si>
  <si>
    <t>成立年　貞享二刊（1685）</t>
    <phoneticPr fontId="1"/>
  </si>
  <si>
    <t>貞享二刊（1685）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</si>
</sst>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F2821-398F-491F-9CFE-E762E926F4A0}">
  <dimension ref="A1:C511"/>
  <sheetViews>
    <sheetView tabSelected="1" zoomScale="205" zoomScaleNormal="205" workbookViewId="0"/>
  </sheetViews>
  <sheetFormatPr defaultRowHeight="18.75" x14ac:dyDescent="0.4"/>
  <cols>
    <col min="1" max="1" width="15.375" customWidth="1"/>
    <col min="3" max="3" width="44" customWidth="1"/>
  </cols>
  <sheetData>
    <row r="1" spans="1:3" x14ac:dyDescent="0.4">
      <c r="A1" s="3" t="s">
        <v>0</v>
      </c>
      <c r="B1" s="1"/>
      <c r="C1" s="1" t="s">
        <v>508</v>
      </c>
    </row>
    <row r="2" spans="1:3" x14ac:dyDescent="0.4">
      <c r="A2" s="1" t="s">
        <v>1</v>
      </c>
      <c r="B2" s="1"/>
      <c r="C2" s="1"/>
    </row>
    <row r="3" spans="1:3" x14ac:dyDescent="0.4">
      <c r="A3" s="1" t="s">
        <v>2</v>
      </c>
      <c r="B3" s="1">
        <v>6</v>
      </c>
      <c r="C3" s="1" t="str">
        <f>HYPERLINK("https://kokusho.nijl.ac.jp/biblio/100347010/6")</f>
        <v>https://kokusho.nijl.ac.jp/biblio/100347010/6</v>
      </c>
    </row>
    <row r="4" spans="1:3" x14ac:dyDescent="0.4">
      <c r="A4" s="1" t="s">
        <v>40</v>
      </c>
      <c r="B4" s="1">
        <v>8</v>
      </c>
      <c r="C4" s="1" t="str">
        <f>HYPERLINK("https://kokusho.nijl.ac.jp/biblio/100347010/8")</f>
        <v>https://kokusho.nijl.ac.jp/biblio/100347010/8</v>
      </c>
    </row>
    <row r="5" spans="1:3" x14ac:dyDescent="0.4">
      <c r="A5" s="2" t="s">
        <v>39</v>
      </c>
      <c r="B5" s="1">
        <v>9</v>
      </c>
      <c r="C5" s="1" t="str">
        <f>HYPERLINK("https://kokusho.nijl.ac.jp/biblio/100347010/9")</f>
        <v>https://kokusho.nijl.ac.jp/biblio/100347010/9</v>
      </c>
    </row>
    <row r="6" spans="1:3" x14ac:dyDescent="0.4">
      <c r="A6" s="1" t="s">
        <v>25</v>
      </c>
      <c r="B6" s="1">
        <v>9</v>
      </c>
      <c r="C6" s="1" t="str">
        <f>HYPERLINK("https://kokusho.nijl.ac.jp/biblio/100347010/9")</f>
        <v>https://kokusho.nijl.ac.jp/biblio/100347010/9</v>
      </c>
    </row>
    <row r="7" spans="1:3" x14ac:dyDescent="0.4">
      <c r="A7" s="1" t="s">
        <v>26</v>
      </c>
      <c r="B7" s="1">
        <v>10</v>
      </c>
      <c r="C7" s="1" t="str">
        <f>HYPERLINK("https://kokusho.nijl.ac.jp/biblio/100347010/10")</f>
        <v>https://kokusho.nijl.ac.jp/biblio/100347010/10</v>
      </c>
    </row>
    <row r="8" spans="1:3" x14ac:dyDescent="0.4">
      <c r="A8" s="1" t="s">
        <v>27</v>
      </c>
      <c r="B8" s="1">
        <v>10</v>
      </c>
      <c r="C8" s="1" t="str">
        <f>HYPERLINK("https://kokusho.nijl.ac.jp/biblio/100347010/10")</f>
        <v>https://kokusho.nijl.ac.jp/biblio/100347010/10</v>
      </c>
    </row>
    <row r="9" spans="1:3" x14ac:dyDescent="0.4">
      <c r="A9" s="1" t="s">
        <v>28</v>
      </c>
      <c r="B9" s="1">
        <v>11</v>
      </c>
      <c r="C9" s="1" t="str">
        <f>HYPERLINK("https://kokusho.nijl.ac.jp/biblio/100347010/11")</f>
        <v>https://kokusho.nijl.ac.jp/biblio/100347010/11</v>
      </c>
    </row>
    <row r="10" spans="1:3" x14ac:dyDescent="0.4">
      <c r="A10" s="1" t="s">
        <v>29</v>
      </c>
      <c r="B10" s="1">
        <v>11</v>
      </c>
      <c r="C10" s="1" t="str">
        <f>HYPERLINK("https://kokusho.nijl.ac.jp/biblio/100347010/11")</f>
        <v>https://kokusho.nijl.ac.jp/biblio/100347010/11</v>
      </c>
    </row>
    <row r="11" spans="1:3" x14ac:dyDescent="0.4">
      <c r="A11" s="1" t="s">
        <v>30</v>
      </c>
      <c r="B11" s="1">
        <v>12</v>
      </c>
      <c r="C11" s="1" t="str">
        <f>HYPERLINK("https://kokusho.nijl.ac.jp/biblio/100347010/12")</f>
        <v>https://kokusho.nijl.ac.jp/biblio/100347010/12</v>
      </c>
    </row>
    <row r="12" spans="1:3" x14ac:dyDescent="0.4">
      <c r="A12" s="1" t="s">
        <v>31</v>
      </c>
      <c r="B12" s="1">
        <v>12</v>
      </c>
      <c r="C12" s="1" t="str">
        <f>HYPERLINK("https://kokusho.nijl.ac.jp/biblio/100347010/12")</f>
        <v>https://kokusho.nijl.ac.jp/biblio/100347010/12</v>
      </c>
    </row>
    <row r="13" spans="1:3" x14ac:dyDescent="0.4">
      <c r="A13" s="1" t="s">
        <v>32</v>
      </c>
      <c r="B13" s="1">
        <v>13</v>
      </c>
      <c r="C13" s="1" t="str">
        <f>HYPERLINK("https://kokusho.nijl.ac.jp/biblio/100347010/13")</f>
        <v>https://kokusho.nijl.ac.jp/biblio/100347010/13</v>
      </c>
    </row>
    <row r="14" spans="1:3" x14ac:dyDescent="0.4">
      <c r="A14" s="2" t="s">
        <v>41</v>
      </c>
      <c r="B14" s="1">
        <v>14</v>
      </c>
      <c r="C14" s="1" t="str">
        <f>HYPERLINK("https://kokusho.nijl.ac.jp/biblio/100347010/14")</f>
        <v>https://kokusho.nijl.ac.jp/biblio/100347010/14</v>
      </c>
    </row>
    <row r="15" spans="1:3" x14ac:dyDescent="0.4">
      <c r="A15" s="1" t="s">
        <v>3</v>
      </c>
      <c r="B15" s="1">
        <v>17</v>
      </c>
      <c r="C15" s="1" t="str">
        <f>HYPERLINK("https://kokusho.nijl.ac.jp/biblio/100347010/17")</f>
        <v>https://kokusho.nijl.ac.jp/biblio/100347010/17</v>
      </c>
    </row>
    <row r="16" spans="1:3" x14ac:dyDescent="0.4">
      <c r="A16" s="1" t="s">
        <v>4</v>
      </c>
      <c r="B16" s="1">
        <v>18</v>
      </c>
      <c r="C16" s="1" t="str">
        <f>HYPERLINK("https://kokusho.nijl.ac.jp/biblio/100347010/18")</f>
        <v>https://kokusho.nijl.ac.jp/biblio/100347010/18</v>
      </c>
    </row>
    <row r="17" spans="1:3" x14ac:dyDescent="0.4">
      <c r="A17" s="1" t="s">
        <v>5</v>
      </c>
      <c r="B17" s="1">
        <v>19</v>
      </c>
      <c r="C17" s="1" t="str">
        <f>HYPERLINK("https://kokusho.nijl.ac.jp/biblio/100347010/19")</f>
        <v>https://kokusho.nijl.ac.jp/biblio/100347010/19</v>
      </c>
    </row>
    <row r="18" spans="1:3" x14ac:dyDescent="0.4">
      <c r="A18" s="1" t="s">
        <v>6</v>
      </c>
      <c r="B18" s="1">
        <v>20</v>
      </c>
      <c r="C18" s="1" t="str">
        <f>HYPERLINK("https://kokusho.nijl.ac.jp/biblio/100347010/20")</f>
        <v>https://kokusho.nijl.ac.jp/biblio/100347010/20</v>
      </c>
    </row>
    <row r="19" spans="1:3" x14ac:dyDescent="0.4">
      <c r="A19" s="1" t="s">
        <v>7</v>
      </c>
      <c r="B19" s="1">
        <v>22</v>
      </c>
      <c r="C19" s="1" t="str">
        <f>HYPERLINK("https://kokusho.nijl.ac.jp/biblio/100347010/22")</f>
        <v>https://kokusho.nijl.ac.jp/biblio/100347010/22</v>
      </c>
    </row>
    <row r="20" spans="1:3" x14ac:dyDescent="0.4">
      <c r="A20" s="1" t="s">
        <v>8</v>
      </c>
      <c r="B20" s="1">
        <v>23</v>
      </c>
      <c r="C20" s="1" t="str">
        <f>HYPERLINK("https://kokusho.nijl.ac.jp/biblio/100347010/23")</f>
        <v>https://kokusho.nijl.ac.jp/biblio/100347010/23</v>
      </c>
    </row>
    <row r="21" spans="1:3" x14ac:dyDescent="0.4">
      <c r="A21" s="1" t="s">
        <v>9</v>
      </c>
      <c r="B21" s="1">
        <v>24</v>
      </c>
      <c r="C21" s="1" t="str">
        <f>HYPERLINK("https://kokusho.nijl.ac.jp/biblio/100347010/24")</f>
        <v>https://kokusho.nijl.ac.jp/biblio/100347010/24</v>
      </c>
    </row>
    <row r="22" spans="1:3" x14ac:dyDescent="0.4">
      <c r="A22" s="1" t="s">
        <v>10</v>
      </c>
      <c r="B22" s="1">
        <v>25</v>
      </c>
      <c r="C22" s="1" t="str">
        <f>HYPERLINK("https://kokusho.nijl.ac.jp/biblio/100347010/25")</f>
        <v>https://kokusho.nijl.ac.jp/biblio/100347010/25</v>
      </c>
    </row>
    <row r="23" spans="1:3" x14ac:dyDescent="0.4">
      <c r="A23" s="1" t="s">
        <v>11</v>
      </c>
      <c r="B23" s="1">
        <v>28</v>
      </c>
      <c r="C23" s="1" t="str">
        <f>HYPERLINK("https://kokusho.nijl.ac.jp/biblio/100347010/28")</f>
        <v>https://kokusho.nijl.ac.jp/biblio/100347010/28</v>
      </c>
    </row>
    <row r="24" spans="1:3" x14ac:dyDescent="0.4">
      <c r="A24" s="1" t="s">
        <v>12</v>
      </c>
      <c r="B24" s="1">
        <v>29</v>
      </c>
      <c r="C24" s="1" t="str">
        <f>HYPERLINK("https://kokusho.nijl.ac.jp/biblio/100347010/29")</f>
        <v>https://kokusho.nijl.ac.jp/biblio/100347010/29</v>
      </c>
    </row>
    <row r="25" spans="1:3" x14ac:dyDescent="0.4">
      <c r="A25" s="1" t="s">
        <v>13</v>
      </c>
      <c r="B25" s="1">
        <v>31</v>
      </c>
      <c r="C25" s="1" t="str">
        <f>HYPERLINK("https://kokusho.nijl.ac.jp/biblio/100347010/31")</f>
        <v>https://kokusho.nijl.ac.jp/biblio/100347010/31</v>
      </c>
    </row>
    <row r="26" spans="1:3" x14ac:dyDescent="0.4">
      <c r="A26" s="1" t="s">
        <v>14</v>
      </c>
      <c r="B26" s="1">
        <v>32</v>
      </c>
      <c r="C26" s="1" t="str">
        <f>HYPERLINK("https://kokusho.nijl.ac.jp/biblio/100347010/32")</f>
        <v>https://kokusho.nijl.ac.jp/biblio/100347010/32</v>
      </c>
    </row>
    <row r="27" spans="1:3" x14ac:dyDescent="0.4">
      <c r="A27" s="1" t="s">
        <v>15</v>
      </c>
      <c r="B27" s="1">
        <v>33</v>
      </c>
      <c r="C27" s="1" t="str">
        <f>HYPERLINK("https://kokusho.nijl.ac.jp/biblio/100347010/33")</f>
        <v>https://kokusho.nijl.ac.jp/biblio/100347010/33</v>
      </c>
    </row>
    <row r="28" spans="1:3" x14ac:dyDescent="0.4">
      <c r="A28" s="1" t="s">
        <v>16</v>
      </c>
      <c r="B28" s="1">
        <v>33</v>
      </c>
      <c r="C28" s="1" t="str">
        <f>HYPERLINK("https://kokusho.nijl.ac.jp/biblio/100347010/33")</f>
        <v>https://kokusho.nijl.ac.jp/biblio/100347010/33</v>
      </c>
    </row>
    <row r="29" spans="1:3" x14ac:dyDescent="0.4">
      <c r="A29" s="1" t="s">
        <v>17</v>
      </c>
      <c r="B29" s="1">
        <v>33</v>
      </c>
      <c r="C29" s="1" t="str">
        <f>HYPERLINK("https://kokusho.nijl.ac.jp/biblio/100347010/33")</f>
        <v>https://kokusho.nijl.ac.jp/biblio/100347010/33</v>
      </c>
    </row>
    <row r="30" spans="1:3" x14ac:dyDescent="0.4">
      <c r="A30" s="1" t="s">
        <v>18</v>
      </c>
      <c r="B30" s="1">
        <v>34</v>
      </c>
      <c r="C30" s="1" t="str">
        <f>HYPERLINK("https://kokusho.nijl.ac.jp/biblio/100347010/34")</f>
        <v>https://kokusho.nijl.ac.jp/biblio/100347010/34</v>
      </c>
    </row>
    <row r="31" spans="1:3" x14ac:dyDescent="0.4">
      <c r="A31" s="1" t="s">
        <v>19</v>
      </c>
      <c r="B31" s="1">
        <v>34</v>
      </c>
      <c r="C31" s="1" t="str">
        <f>HYPERLINK("https://kokusho.nijl.ac.jp/biblio/100347010/34")</f>
        <v>https://kokusho.nijl.ac.jp/biblio/100347010/34</v>
      </c>
    </row>
    <row r="32" spans="1:3" x14ac:dyDescent="0.4">
      <c r="A32" s="1" t="s">
        <v>20</v>
      </c>
      <c r="B32" s="1">
        <v>35</v>
      </c>
      <c r="C32" s="1" t="str">
        <f>HYPERLINK("https://kokusho.nijl.ac.jp/biblio/100347010/35")</f>
        <v>https://kokusho.nijl.ac.jp/biblio/100347010/35</v>
      </c>
    </row>
    <row r="33" spans="1:3" x14ac:dyDescent="0.4">
      <c r="A33" s="1" t="s">
        <v>21</v>
      </c>
      <c r="B33" s="1">
        <v>35</v>
      </c>
      <c r="C33" s="1" t="str">
        <f>HYPERLINK("https://kokusho.nijl.ac.jp/biblio/100347010/35")</f>
        <v>https://kokusho.nijl.ac.jp/biblio/100347010/35</v>
      </c>
    </row>
    <row r="34" spans="1:3" x14ac:dyDescent="0.4">
      <c r="A34" s="1" t="s">
        <v>22</v>
      </c>
      <c r="B34" s="1">
        <v>36</v>
      </c>
      <c r="C34" s="1" t="str">
        <f>HYPERLINK("https://kokusho.nijl.ac.jp/biblio/100347010/36")</f>
        <v>https://kokusho.nijl.ac.jp/biblio/100347010/36</v>
      </c>
    </row>
    <row r="35" spans="1:3" x14ac:dyDescent="0.4">
      <c r="A35" s="1" t="s">
        <v>23</v>
      </c>
      <c r="B35" s="1">
        <v>38</v>
      </c>
      <c r="C35" s="1" t="str">
        <f>HYPERLINK("https://kokusho.nijl.ac.jp/biblio/100347010/38")</f>
        <v>https://kokusho.nijl.ac.jp/biblio/100347010/38</v>
      </c>
    </row>
    <row r="36" spans="1:3" x14ac:dyDescent="0.4">
      <c r="A36" s="1" t="s">
        <v>44</v>
      </c>
      <c r="B36" s="1">
        <v>38</v>
      </c>
      <c r="C36" s="1" t="str">
        <f>HYPERLINK("https://kokusho.nijl.ac.jp/biblio/100347010/38")</f>
        <v>https://kokusho.nijl.ac.jp/biblio/100347010/38</v>
      </c>
    </row>
    <row r="37" spans="1:3" x14ac:dyDescent="0.4">
      <c r="A37" s="1" t="s">
        <v>43</v>
      </c>
      <c r="B37" s="1">
        <v>39</v>
      </c>
      <c r="C37" s="1" t="str">
        <f>HYPERLINK("https://kokusho.nijl.ac.jp/biblio/100347010/39")</f>
        <v>https://kokusho.nijl.ac.jp/biblio/100347010/39</v>
      </c>
    </row>
    <row r="38" spans="1:3" x14ac:dyDescent="0.4">
      <c r="A38" s="1" t="s">
        <v>42</v>
      </c>
      <c r="B38" s="1">
        <v>39</v>
      </c>
      <c r="C38" s="1" t="str">
        <f>HYPERLINK("https://kokusho.nijl.ac.jp/biblio/100347010/39")</f>
        <v>https://kokusho.nijl.ac.jp/biblio/100347010/39</v>
      </c>
    </row>
    <row r="39" spans="1:3" x14ac:dyDescent="0.4">
      <c r="A39" s="1" t="s">
        <v>24</v>
      </c>
      <c r="B39" s="1">
        <v>40</v>
      </c>
      <c r="C39" s="1" t="str">
        <f>HYPERLINK("https://kokusho.nijl.ac.jp/biblio/100347010/40")</f>
        <v>https://kokusho.nijl.ac.jp/biblio/100347010/40</v>
      </c>
    </row>
    <row r="40" spans="1:3" x14ac:dyDescent="0.4">
      <c r="A40" s="1" t="s">
        <v>45</v>
      </c>
      <c r="B40" s="1">
        <v>45</v>
      </c>
      <c r="C40" s="1" t="str">
        <f>HYPERLINK("https://kokusho.nijl.ac.jp/biblio/100347010/45")</f>
        <v>https://kokusho.nijl.ac.jp/biblio/100347010/45</v>
      </c>
    </row>
    <row r="41" spans="1:3" x14ac:dyDescent="0.4">
      <c r="A41" s="2" t="s">
        <v>46</v>
      </c>
      <c r="B41" s="1">
        <v>47</v>
      </c>
      <c r="C41" s="1" t="str">
        <f>HYPERLINK("https://kokusho.nijl.ac.jp/biblio/100347010/47")</f>
        <v>https://kokusho.nijl.ac.jp/biblio/100347010/47</v>
      </c>
    </row>
    <row r="42" spans="1:3" x14ac:dyDescent="0.4">
      <c r="A42" s="1" t="s">
        <v>33</v>
      </c>
      <c r="B42" s="1">
        <v>49</v>
      </c>
      <c r="C42" s="1" t="str">
        <f>HYPERLINK("https://kokusho.nijl.ac.jp/biblio/100347010/49")</f>
        <v>https://kokusho.nijl.ac.jp/biblio/100347010/49</v>
      </c>
    </row>
    <row r="43" spans="1:3" x14ac:dyDescent="0.4">
      <c r="A43" s="1" t="s">
        <v>34</v>
      </c>
      <c r="B43" s="1">
        <v>52</v>
      </c>
      <c r="C43" s="1" t="str">
        <f>HYPERLINK("https://kokusho.nijl.ac.jp/biblio/100347010/52")</f>
        <v>https://kokusho.nijl.ac.jp/biblio/100347010/52</v>
      </c>
    </row>
    <row r="44" spans="1:3" x14ac:dyDescent="0.4">
      <c r="A44" s="1" t="s">
        <v>35</v>
      </c>
      <c r="B44" s="1">
        <v>53</v>
      </c>
      <c r="C44" s="1" t="str">
        <f>HYPERLINK("https://kokusho.nijl.ac.jp/biblio/100347010/53")</f>
        <v>https://kokusho.nijl.ac.jp/biblio/100347010/53</v>
      </c>
    </row>
    <row r="45" spans="1:3" x14ac:dyDescent="0.4">
      <c r="A45" s="1" t="s">
        <v>36</v>
      </c>
      <c r="B45" s="1">
        <v>53</v>
      </c>
      <c r="C45" s="1" t="str">
        <f>HYPERLINK("https://kokusho.nijl.ac.jp/biblio/100347010/53")</f>
        <v>https://kokusho.nijl.ac.jp/biblio/100347010/53</v>
      </c>
    </row>
    <row r="46" spans="1:3" x14ac:dyDescent="0.4">
      <c r="A46" s="1" t="s">
        <v>37</v>
      </c>
      <c r="B46" s="1">
        <v>54</v>
      </c>
      <c r="C46" s="1" t="str">
        <f>HYPERLINK("https://kokusho.nijl.ac.jp/biblio/100347010/54")</f>
        <v>https://kokusho.nijl.ac.jp/biblio/100347010/54</v>
      </c>
    </row>
    <row r="47" spans="1:3" x14ac:dyDescent="0.4">
      <c r="A47" s="1" t="s">
        <v>38</v>
      </c>
      <c r="B47" s="1">
        <v>54</v>
      </c>
      <c r="C47" s="1" t="str">
        <f>HYPERLINK("https://kokusho.nijl.ac.jp/biblio/100347010/54")</f>
        <v>https://kokusho.nijl.ac.jp/biblio/100347010/54</v>
      </c>
    </row>
    <row r="48" spans="1:3" x14ac:dyDescent="0.4">
      <c r="A48" s="2" t="s">
        <v>463</v>
      </c>
      <c r="B48" s="1">
        <v>55</v>
      </c>
      <c r="C48" s="1" t="str">
        <f>HYPERLINK("https://kokusho.nijl.ac.jp/biblio/100347010/55")</f>
        <v>https://kokusho.nijl.ac.jp/biblio/100347010/55</v>
      </c>
    </row>
    <row r="49" spans="1:3" x14ac:dyDescent="0.4">
      <c r="A49" s="1" t="s">
        <v>47</v>
      </c>
      <c r="B49" s="1">
        <v>55</v>
      </c>
      <c r="C49" s="1" t="str">
        <f>HYPERLINK("https://kokusho.nijl.ac.jp/biblio/100347010/55")</f>
        <v>https://kokusho.nijl.ac.jp/biblio/100347010/55</v>
      </c>
    </row>
    <row r="50" spans="1:3" x14ac:dyDescent="0.4">
      <c r="A50" s="1" t="s">
        <v>48</v>
      </c>
      <c r="B50" s="1">
        <v>55</v>
      </c>
      <c r="C50" s="1" t="str">
        <f>HYPERLINK("https://kokusho.nijl.ac.jp/biblio/100347010/55")</f>
        <v>https://kokusho.nijl.ac.jp/biblio/100347010/55</v>
      </c>
    </row>
    <row r="51" spans="1:3" x14ac:dyDescent="0.4">
      <c r="A51" s="1" t="s">
        <v>49</v>
      </c>
      <c r="B51" s="1">
        <v>55</v>
      </c>
      <c r="C51" s="1" t="str">
        <f>HYPERLINK("https://kokusho.nijl.ac.jp/biblio/100347010/55")</f>
        <v>https://kokusho.nijl.ac.jp/biblio/100347010/55</v>
      </c>
    </row>
    <row r="52" spans="1:3" x14ac:dyDescent="0.4">
      <c r="A52" s="1" t="s">
        <v>50</v>
      </c>
      <c r="B52" s="1">
        <v>56</v>
      </c>
      <c r="C52" s="1" t="str">
        <f>HYPERLINK("https://kokusho.nijl.ac.jp/biblio/100347010/56")</f>
        <v>https://kokusho.nijl.ac.jp/biblio/100347010/56</v>
      </c>
    </row>
    <row r="53" spans="1:3" x14ac:dyDescent="0.4">
      <c r="A53" s="1" t="s">
        <v>51</v>
      </c>
      <c r="B53" s="1">
        <v>56</v>
      </c>
      <c r="C53" s="1" t="str">
        <f>HYPERLINK("https://kokusho.nijl.ac.jp/biblio/100347010/56")</f>
        <v>https://kokusho.nijl.ac.jp/biblio/100347010/56</v>
      </c>
    </row>
    <row r="54" spans="1:3" x14ac:dyDescent="0.4">
      <c r="A54" s="1" t="s">
        <v>52</v>
      </c>
      <c r="B54" s="1">
        <v>57</v>
      </c>
      <c r="C54" s="1" t="str">
        <f>HYPERLINK("https://kokusho.nijl.ac.jp/biblio/100347010/57")</f>
        <v>https://kokusho.nijl.ac.jp/biblio/100347010/57</v>
      </c>
    </row>
    <row r="55" spans="1:3" x14ac:dyDescent="0.4">
      <c r="A55" s="1" t="s">
        <v>53</v>
      </c>
      <c r="B55" s="1">
        <v>57</v>
      </c>
      <c r="C55" s="1" t="str">
        <f>HYPERLINK("https://kokusho.nijl.ac.jp/biblio/100347010/57")</f>
        <v>https://kokusho.nijl.ac.jp/biblio/100347010/57</v>
      </c>
    </row>
    <row r="56" spans="1:3" x14ac:dyDescent="0.4">
      <c r="A56" s="1" t="s">
        <v>54</v>
      </c>
      <c r="B56" s="1">
        <v>57</v>
      </c>
      <c r="C56" s="1" t="str">
        <f>HYPERLINK("https://kokusho.nijl.ac.jp/biblio/100347010/57")</f>
        <v>https://kokusho.nijl.ac.jp/biblio/100347010/57</v>
      </c>
    </row>
    <row r="57" spans="1:3" x14ac:dyDescent="0.4">
      <c r="A57" s="1" t="s">
        <v>55</v>
      </c>
      <c r="B57" s="1">
        <v>58</v>
      </c>
      <c r="C57" s="1" t="str">
        <f>HYPERLINK("https://kokusho.nijl.ac.jp/biblio/100347010/58")</f>
        <v>https://kokusho.nijl.ac.jp/biblio/100347010/58</v>
      </c>
    </row>
    <row r="58" spans="1:3" x14ac:dyDescent="0.4">
      <c r="A58" s="1" t="s">
        <v>56</v>
      </c>
      <c r="B58" s="1">
        <v>58</v>
      </c>
      <c r="C58" s="1" t="str">
        <f>HYPERLINK("https://kokusho.nijl.ac.jp/biblio/100347010/58")</f>
        <v>https://kokusho.nijl.ac.jp/biblio/100347010/58</v>
      </c>
    </row>
    <row r="59" spans="1:3" x14ac:dyDescent="0.4">
      <c r="A59" s="2" t="s">
        <v>57</v>
      </c>
      <c r="B59" s="1">
        <v>59</v>
      </c>
      <c r="C59" s="1" t="str">
        <f>HYPERLINK("https://kokusho.nijl.ac.jp/biblio/100347010/59")</f>
        <v>https://kokusho.nijl.ac.jp/biblio/100347010/59</v>
      </c>
    </row>
    <row r="60" spans="1:3" x14ac:dyDescent="0.4">
      <c r="A60" s="1" t="s">
        <v>58</v>
      </c>
      <c r="B60" s="1">
        <v>59</v>
      </c>
      <c r="C60" s="1" t="str">
        <f>HYPERLINK("https://kokusho.nijl.ac.jp/biblio/100347010/59")</f>
        <v>https://kokusho.nijl.ac.jp/biblio/100347010/59</v>
      </c>
    </row>
    <row r="61" spans="1:3" x14ac:dyDescent="0.4">
      <c r="A61" s="1" t="s">
        <v>59</v>
      </c>
      <c r="B61" s="1">
        <v>59</v>
      </c>
      <c r="C61" s="1" t="str">
        <f>HYPERLINK("https://kokusho.nijl.ac.jp/biblio/100347010/59")</f>
        <v>https://kokusho.nijl.ac.jp/biblio/100347010/59</v>
      </c>
    </row>
    <row r="62" spans="1:3" x14ac:dyDescent="0.4">
      <c r="A62" s="1" t="s">
        <v>60</v>
      </c>
      <c r="B62" s="1">
        <v>60</v>
      </c>
      <c r="C62" s="1" t="str">
        <f>HYPERLINK("https://kokusho.nijl.ac.jp/biblio/100347010/60")</f>
        <v>https://kokusho.nijl.ac.jp/biblio/100347010/60</v>
      </c>
    </row>
    <row r="63" spans="1:3" x14ac:dyDescent="0.4">
      <c r="A63" s="1" t="s">
        <v>61</v>
      </c>
      <c r="B63" s="1">
        <v>60</v>
      </c>
      <c r="C63" s="1" t="str">
        <f>HYPERLINK("https://kokusho.nijl.ac.jp/biblio/100347010/60")</f>
        <v>https://kokusho.nijl.ac.jp/biblio/100347010/60</v>
      </c>
    </row>
    <row r="64" spans="1:3" x14ac:dyDescent="0.4">
      <c r="A64" s="1" t="s">
        <v>62</v>
      </c>
      <c r="B64" s="1">
        <v>60</v>
      </c>
      <c r="C64" s="1" t="str">
        <f>HYPERLINK("https://kokusho.nijl.ac.jp/biblio/100347010/60")</f>
        <v>https://kokusho.nijl.ac.jp/biblio/100347010/60</v>
      </c>
    </row>
    <row r="65" spans="1:3" x14ac:dyDescent="0.4">
      <c r="A65" s="1" t="s">
        <v>63</v>
      </c>
      <c r="B65" s="1">
        <v>60</v>
      </c>
      <c r="C65" s="1" t="str">
        <f>HYPERLINK("https://kokusho.nijl.ac.jp/biblio/100347010/60")</f>
        <v>https://kokusho.nijl.ac.jp/biblio/100347010/60</v>
      </c>
    </row>
    <row r="66" spans="1:3" x14ac:dyDescent="0.4">
      <c r="A66" s="1" t="s">
        <v>64</v>
      </c>
      <c r="B66" s="1">
        <v>61</v>
      </c>
      <c r="C66" s="1" t="str">
        <f>HYPERLINK("https://kokusho.nijl.ac.jp/biblio/100347010/61")</f>
        <v>https://kokusho.nijl.ac.jp/biblio/100347010/61</v>
      </c>
    </row>
    <row r="67" spans="1:3" x14ac:dyDescent="0.4">
      <c r="A67" s="2" t="s">
        <v>65</v>
      </c>
      <c r="B67" s="1">
        <v>63</v>
      </c>
      <c r="C67" s="1" t="str">
        <f>HYPERLINK("https://kokusho.nijl.ac.jp/biblio/100347010/63")</f>
        <v>https://kokusho.nijl.ac.jp/biblio/100347010/63</v>
      </c>
    </row>
    <row r="68" spans="1:3" x14ac:dyDescent="0.4">
      <c r="A68" s="1" t="s">
        <v>66</v>
      </c>
      <c r="B68" s="1">
        <v>63</v>
      </c>
      <c r="C68" s="1" t="str">
        <f>HYPERLINK("https://kokusho.nijl.ac.jp/biblio/100347010/63")</f>
        <v>https://kokusho.nijl.ac.jp/biblio/100347010/63</v>
      </c>
    </row>
    <row r="69" spans="1:3" x14ac:dyDescent="0.4">
      <c r="A69" s="1" t="s">
        <v>67</v>
      </c>
      <c r="B69" s="1">
        <v>63</v>
      </c>
      <c r="C69" s="1" t="str">
        <f>HYPERLINK("https://kokusho.nijl.ac.jp/biblio/100347010/63")</f>
        <v>https://kokusho.nijl.ac.jp/biblio/100347010/63</v>
      </c>
    </row>
    <row r="70" spans="1:3" x14ac:dyDescent="0.4">
      <c r="A70" s="1" t="s">
        <v>68</v>
      </c>
      <c r="B70" s="1">
        <v>63</v>
      </c>
      <c r="C70" s="1" t="str">
        <f>HYPERLINK("https://kokusho.nijl.ac.jp/biblio/100347010/63")</f>
        <v>https://kokusho.nijl.ac.jp/biblio/100347010/63</v>
      </c>
    </row>
    <row r="71" spans="1:3" x14ac:dyDescent="0.4">
      <c r="A71" s="1" t="s">
        <v>69</v>
      </c>
      <c r="B71" s="1">
        <v>64</v>
      </c>
      <c r="C71" s="1" t="str">
        <f>HYPERLINK("https://kokusho.nijl.ac.jp/biblio/100347010/64")</f>
        <v>https://kokusho.nijl.ac.jp/biblio/100347010/64</v>
      </c>
    </row>
    <row r="72" spans="1:3" x14ac:dyDescent="0.4">
      <c r="A72" s="1" t="s">
        <v>70</v>
      </c>
      <c r="B72" s="1">
        <v>64</v>
      </c>
      <c r="C72" s="1" t="str">
        <f>HYPERLINK("https://kokusho.nijl.ac.jp/biblio/100347010/64")</f>
        <v>https://kokusho.nijl.ac.jp/biblio/100347010/64</v>
      </c>
    </row>
    <row r="73" spans="1:3" x14ac:dyDescent="0.4">
      <c r="A73" s="1" t="s">
        <v>71</v>
      </c>
      <c r="B73" s="1">
        <v>64</v>
      </c>
      <c r="C73" s="1" t="str">
        <f>HYPERLINK("https://kokusho.nijl.ac.jp/biblio/100347010/64")</f>
        <v>https://kokusho.nijl.ac.jp/biblio/100347010/64</v>
      </c>
    </row>
    <row r="74" spans="1:3" x14ac:dyDescent="0.4">
      <c r="A74" s="1" t="s">
        <v>72</v>
      </c>
      <c r="B74" s="1">
        <v>64</v>
      </c>
      <c r="C74" s="1" t="str">
        <f>HYPERLINK("https://kokusho.nijl.ac.jp/biblio/100347010/64")</f>
        <v>https://kokusho.nijl.ac.jp/biblio/100347010/64</v>
      </c>
    </row>
    <row r="75" spans="1:3" x14ac:dyDescent="0.4">
      <c r="A75" s="2" t="s">
        <v>73</v>
      </c>
      <c r="B75" s="1">
        <v>66</v>
      </c>
      <c r="C75" s="1" t="str">
        <f>HYPERLINK("https://kokusho.nijl.ac.jp/biblio/100347010/66")</f>
        <v>https://kokusho.nijl.ac.jp/biblio/100347010/66</v>
      </c>
    </row>
    <row r="76" spans="1:3" x14ac:dyDescent="0.4">
      <c r="A76" s="1" t="s">
        <v>74</v>
      </c>
      <c r="B76" s="1">
        <v>66</v>
      </c>
      <c r="C76" s="1" t="str">
        <f>HYPERLINK("https://kokusho.nijl.ac.jp/biblio/100347010/66")</f>
        <v>https://kokusho.nijl.ac.jp/biblio/100347010/66</v>
      </c>
    </row>
    <row r="77" spans="1:3" x14ac:dyDescent="0.4">
      <c r="A77" s="1" t="s">
        <v>75</v>
      </c>
      <c r="B77" s="1">
        <v>66</v>
      </c>
      <c r="C77" s="1" t="str">
        <f>HYPERLINK("https://kokusho.nijl.ac.jp/biblio/100347010/66")</f>
        <v>https://kokusho.nijl.ac.jp/biblio/100347010/66</v>
      </c>
    </row>
    <row r="78" spans="1:3" x14ac:dyDescent="0.4">
      <c r="A78" s="1" t="s">
        <v>76</v>
      </c>
      <c r="B78" s="1">
        <v>66</v>
      </c>
      <c r="C78" s="1" t="str">
        <f>HYPERLINK("https://kokusho.nijl.ac.jp/biblio/100347010/66")</f>
        <v>https://kokusho.nijl.ac.jp/biblio/100347010/66</v>
      </c>
    </row>
    <row r="79" spans="1:3" x14ac:dyDescent="0.4">
      <c r="A79" s="1" t="s">
        <v>77</v>
      </c>
      <c r="B79" s="1">
        <v>67</v>
      </c>
      <c r="C79" s="1" t="str">
        <f>HYPERLINK("https://kokusho.nijl.ac.jp/biblio/100347010/67")</f>
        <v>https://kokusho.nijl.ac.jp/biblio/100347010/67</v>
      </c>
    </row>
    <row r="80" spans="1:3" x14ac:dyDescent="0.4">
      <c r="A80" s="1" t="s">
        <v>78</v>
      </c>
      <c r="B80" s="1">
        <v>67</v>
      </c>
      <c r="C80" s="1" t="str">
        <f>HYPERLINK("https://kokusho.nijl.ac.jp/biblio/100347010/67")</f>
        <v>https://kokusho.nijl.ac.jp/biblio/100347010/67</v>
      </c>
    </row>
    <row r="81" spans="1:3" x14ac:dyDescent="0.4">
      <c r="A81" s="1" t="s">
        <v>79</v>
      </c>
      <c r="B81" s="1">
        <v>68</v>
      </c>
      <c r="C81" s="1" t="str">
        <f>HYPERLINK("https://kokusho.nijl.ac.jp/biblio/100347010/68")</f>
        <v>https://kokusho.nijl.ac.jp/biblio/100347010/68</v>
      </c>
    </row>
    <row r="82" spans="1:3" x14ac:dyDescent="0.4">
      <c r="A82" s="1" t="s">
        <v>80</v>
      </c>
      <c r="B82" s="1">
        <v>68</v>
      </c>
      <c r="C82" s="1" t="str">
        <f>HYPERLINK("https://kokusho.nijl.ac.jp/biblio/100347010/68")</f>
        <v>https://kokusho.nijl.ac.jp/biblio/100347010/68</v>
      </c>
    </row>
    <row r="83" spans="1:3" x14ac:dyDescent="0.4">
      <c r="A83" s="1" t="s">
        <v>81</v>
      </c>
      <c r="B83" s="1">
        <v>69</v>
      </c>
      <c r="C83" s="1" t="str">
        <f>HYPERLINK("https://kokusho.nijl.ac.jp/biblio/100347010/69")</f>
        <v>https://kokusho.nijl.ac.jp/biblio/100347010/69</v>
      </c>
    </row>
    <row r="84" spans="1:3" x14ac:dyDescent="0.4">
      <c r="A84" s="1" t="s">
        <v>82</v>
      </c>
      <c r="B84" s="1">
        <v>69</v>
      </c>
      <c r="C84" s="1" t="str">
        <f>HYPERLINK("https://kokusho.nijl.ac.jp/biblio/100347010/69")</f>
        <v>https://kokusho.nijl.ac.jp/biblio/100347010/69</v>
      </c>
    </row>
    <row r="85" spans="1:3" x14ac:dyDescent="0.4">
      <c r="A85" s="1" t="s">
        <v>83</v>
      </c>
      <c r="B85" s="1">
        <v>70</v>
      </c>
      <c r="C85" s="1" t="str">
        <f>HYPERLINK("https://kokusho.nijl.ac.jp/biblio/100347010/70")</f>
        <v>https://kokusho.nijl.ac.jp/biblio/100347010/70</v>
      </c>
    </row>
    <row r="86" spans="1:3" x14ac:dyDescent="0.4">
      <c r="A86" s="1" t="s">
        <v>84</v>
      </c>
      <c r="B86" s="1">
        <v>70</v>
      </c>
      <c r="C86" s="1" t="str">
        <f>HYPERLINK("https://kokusho.nijl.ac.jp/biblio/100347010/70")</f>
        <v>https://kokusho.nijl.ac.jp/biblio/100347010/70</v>
      </c>
    </row>
    <row r="87" spans="1:3" x14ac:dyDescent="0.4">
      <c r="A87" s="1" t="s">
        <v>85</v>
      </c>
      <c r="B87" s="1">
        <v>71</v>
      </c>
      <c r="C87" s="1" t="str">
        <f>HYPERLINK("https://kokusho.nijl.ac.jp/biblio/100347010/71")</f>
        <v>https://kokusho.nijl.ac.jp/biblio/100347010/71</v>
      </c>
    </row>
    <row r="88" spans="1:3" x14ac:dyDescent="0.4">
      <c r="A88" s="1" t="s">
        <v>86</v>
      </c>
      <c r="B88" s="1">
        <v>71</v>
      </c>
      <c r="C88" s="1" t="str">
        <f>HYPERLINK("https://kokusho.nijl.ac.jp/biblio/100347010/71")</f>
        <v>https://kokusho.nijl.ac.jp/biblio/100347010/71</v>
      </c>
    </row>
    <row r="89" spans="1:3" x14ac:dyDescent="0.4">
      <c r="A89" s="1" t="s">
        <v>87</v>
      </c>
      <c r="B89" s="1">
        <v>71</v>
      </c>
      <c r="C89" s="1" t="str">
        <f>HYPERLINK("https://kokusho.nijl.ac.jp/biblio/100347010/71")</f>
        <v>https://kokusho.nijl.ac.jp/biblio/100347010/71</v>
      </c>
    </row>
    <row r="90" spans="1:3" x14ac:dyDescent="0.4">
      <c r="A90" s="1" t="s">
        <v>88</v>
      </c>
      <c r="B90" s="1">
        <v>72</v>
      </c>
      <c r="C90" s="1" t="str">
        <f>HYPERLINK("https://kokusho.nijl.ac.jp/biblio/100347010/72")</f>
        <v>https://kokusho.nijl.ac.jp/biblio/100347010/72</v>
      </c>
    </row>
    <row r="91" spans="1:3" x14ac:dyDescent="0.4">
      <c r="A91" s="2" t="s">
        <v>89</v>
      </c>
      <c r="B91" s="1">
        <v>73</v>
      </c>
      <c r="C91" s="1" t="str">
        <f>HYPERLINK("https://kokusho.nijl.ac.jp/biblio/100347010/73")</f>
        <v>https://kokusho.nijl.ac.jp/biblio/100347010/73</v>
      </c>
    </row>
    <row r="92" spans="1:3" x14ac:dyDescent="0.4">
      <c r="A92" s="2" t="s">
        <v>90</v>
      </c>
      <c r="B92" s="1">
        <v>73</v>
      </c>
      <c r="C92" s="1" t="str">
        <f>HYPERLINK("https://kokusho.nijl.ac.jp/biblio/100347010/73")</f>
        <v>https://kokusho.nijl.ac.jp/biblio/100347010/73</v>
      </c>
    </row>
    <row r="93" spans="1:3" x14ac:dyDescent="0.4">
      <c r="A93" s="1" t="s">
        <v>91</v>
      </c>
      <c r="B93" s="1">
        <v>74</v>
      </c>
      <c r="C93" s="1" t="str">
        <f>HYPERLINK("https://kokusho.nijl.ac.jp/biblio/100347010/74")</f>
        <v>https://kokusho.nijl.ac.jp/biblio/100347010/74</v>
      </c>
    </row>
    <row r="94" spans="1:3" x14ac:dyDescent="0.4">
      <c r="A94" s="1" t="s">
        <v>92</v>
      </c>
      <c r="B94" s="1">
        <v>75</v>
      </c>
      <c r="C94" s="1" t="str">
        <f>HYPERLINK("https://kokusho.nijl.ac.jp/biblio/100347010/75")</f>
        <v>https://kokusho.nijl.ac.jp/biblio/100347010/75</v>
      </c>
    </row>
    <row r="95" spans="1:3" x14ac:dyDescent="0.4">
      <c r="A95" s="1" t="s">
        <v>93</v>
      </c>
      <c r="B95" s="1">
        <v>75</v>
      </c>
      <c r="C95" s="1" t="str">
        <f>HYPERLINK("https://kokusho.nijl.ac.jp/biblio/100347010/75")</f>
        <v>https://kokusho.nijl.ac.jp/biblio/100347010/75</v>
      </c>
    </row>
    <row r="96" spans="1:3" x14ac:dyDescent="0.4">
      <c r="A96" s="1" t="s">
        <v>94</v>
      </c>
      <c r="B96" s="1">
        <v>75</v>
      </c>
      <c r="C96" s="1" t="str">
        <f>HYPERLINK("https://kokusho.nijl.ac.jp/biblio/100347010/75")</f>
        <v>https://kokusho.nijl.ac.jp/biblio/100347010/75</v>
      </c>
    </row>
    <row r="97" spans="1:3" x14ac:dyDescent="0.4">
      <c r="A97" s="1" t="s">
        <v>95</v>
      </c>
      <c r="B97" s="1">
        <v>76</v>
      </c>
      <c r="C97" s="1" t="str">
        <f>HYPERLINK("https://kokusho.nijl.ac.jp/biblio/100347010/76")</f>
        <v>https://kokusho.nijl.ac.jp/biblio/100347010/76</v>
      </c>
    </row>
    <row r="98" spans="1:3" x14ac:dyDescent="0.4">
      <c r="A98" s="1" t="s">
        <v>96</v>
      </c>
      <c r="B98" s="1">
        <v>77</v>
      </c>
      <c r="C98" s="1" t="str">
        <f>HYPERLINK("https://kokusho.nijl.ac.jp/biblio/100347010/77")</f>
        <v>https://kokusho.nijl.ac.jp/biblio/100347010/77</v>
      </c>
    </row>
    <row r="99" spans="1:3" x14ac:dyDescent="0.4">
      <c r="A99" s="1" t="s">
        <v>97</v>
      </c>
      <c r="B99" s="1">
        <v>77</v>
      </c>
      <c r="C99" s="1" t="str">
        <f>HYPERLINK("https://kokusho.nijl.ac.jp/biblio/100347010/77")</f>
        <v>https://kokusho.nijl.ac.jp/biblio/100347010/77</v>
      </c>
    </row>
    <row r="100" spans="1:3" x14ac:dyDescent="0.4">
      <c r="A100" s="1" t="s">
        <v>98</v>
      </c>
      <c r="B100" s="1">
        <v>78</v>
      </c>
      <c r="C100" s="1" t="str">
        <f>HYPERLINK("https://kokusho.nijl.ac.jp/biblio/100347010/78")</f>
        <v>https://kokusho.nijl.ac.jp/biblio/100347010/78</v>
      </c>
    </row>
    <row r="101" spans="1:3" x14ac:dyDescent="0.4">
      <c r="A101" s="1" t="s">
        <v>99</v>
      </c>
      <c r="B101" s="1">
        <v>79</v>
      </c>
      <c r="C101" s="1" t="str">
        <f>HYPERLINK("https://kokusho.nijl.ac.jp/biblio/100347010/79")</f>
        <v>https://kokusho.nijl.ac.jp/biblio/100347010/79</v>
      </c>
    </row>
    <row r="102" spans="1:3" x14ac:dyDescent="0.4">
      <c r="A102" s="1" t="s">
        <v>100</v>
      </c>
      <c r="B102" s="1">
        <v>79</v>
      </c>
      <c r="C102" s="1" t="str">
        <f>HYPERLINK("https://kokusho.nijl.ac.jp/biblio/100347010/79")</f>
        <v>https://kokusho.nijl.ac.jp/biblio/100347010/79</v>
      </c>
    </row>
    <row r="103" spans="1:3" x14ac:dyDescent="0.4">
      <c r="A103" s="1" t="s">
        <v>101</v>
      </c>
      <c r="B103" s="1">
        <v>80</v>
      </c>
      <c r="C103" s="1" t="str">
        <f>HYPERLINK("https://kokusho.nijl.ac.jp/biblio/100347010/80")</f>
        <v>https://kokusho.nijl.ac.jp/biblio/100347010/80</v>
      </c>
    </row>
    <row r="104" spans="1:3" x14ac:dyDescent="0.4">
      <c r="A104" s="1" t="s">
        <v>102</v>
      </c>
      <c r="B104" s="1">
        <v>80</v>
      </c>
      <c r="C104" s="1" t="str">
        <f>HYPERLINK("https://kokusho.nijl.ac.jp/biblio/100347010/80")</f>
        <v>https://kokusho.nijl.ac.jp/biblio/100347010/80</v>
      </c>
    </row>
    <row r="105" spans="1:3" x14ac:dyDescent="0.4">
      <c r="A105" s="1" t="s">
        <v>103</v>
      </c>
      <c r="B105" s="1">
        <v>81</v>
      </c>
      <c r="C105" s="1" t="str">
        <f>HYPERLINK("https://kokusho.nijl.ac.jp/biblio/100347010/81")</f>
        <v>https://kokusho.nijl.ac.jp/biblio/100347010/81</v>
      </c>
    </row>
    <row r="106" spans="1:3" x14ac:dyDescent="0.4">
      <c r="A106" s="1" t="s">
        <v>104</v>
      </c>
      <c r="B106" s="1">
        <v>82</v>
      </c>
      <c r="C106" s="1" t="str">
        <f>HYPERLINK("https://kokusho.nijl.ac.jp/biblio/100347010/82")</f>
        <v>https://kokusho.nijl.ac.jp/biblio/100347010/82</v>
      </c>
    </row>
    <row r="107" spans="1:3" x14ac:dyDescent="0.4">
      <c r="A107" s="1" t="s">
        <v>105</v>
      </c>
      <c r="B107" s="1">
        <v>82</v>
      </c>
      <c r="C107" s="1" t="str">
        <f>HYPERLINK("https://kokusho.nijl.ac.jp/biblio/100347010/82")</f>
        <v>https://kokusho.nijl.ac.jp/biblio/100347010/82</v>
      </c>
    </row>
    <row r="108" spans="1:3" x14ac:dyDescent="0.4">
      <c r="A108" s="1" t="s">
        <v>106</v>
      </c>
      <c r="B108" s="1">
        <v>82</v>
      </c>
      <c r="C108" s="1" t="str">
        <f>HYPERLINK("https://kokusho.nijl.ac.jp/biblio/100347010/82")</f>
        <v>https://kokusho.nijl.ac.jp/biblio/100347010/82</v>
      </c>
    </row>
    <row r="109" spans="1:3" x14ac:dyDescent="0.4">
      <c r="A109" s="1" t="s">
        <v>107</v>
      </c>
      <c r="B109" s="1">
        <v>83</v>
      </c>
      <c r="C109" s="1" t="str">
        <f>HYPERLINK("https://kokusho.nijl.ac.jp/biblio/100347010/83")</f>
        <v>https://kokusho.nijl.ac.jp/biblio/100347010/83</v>
      </c>
    </row>
    <row r="110" spans="1:3" x14ac:dyDescent="0.4">
      <c r="A110" s="1" t="s">
        <v>108</v>
      </c>
      <c r="B110" s="1">
        <v>83</v>
      </c>
      <c r="C110" s="1" t="str">
        <f>HYPERLINK("https://kokusho.nijl.ac.jp/biblio/100347010/83")</f>
        <v>https://kokusho.nijl.ac.jp/biblio/100347010/83</v>
      </c>
    </row>
    <row r="111" spans="1:3" x14ac:dyDescent="0.4">
      <c r="A111" s="1" t="s">
        <v>109</v>
      </c>
      <c r="B111" s="1">
        <v>84</v>
      </c>
      <c r="C111" s="1" t="str">
        <f>HYPERLINK("https://kokusho.nijl.ac.jp/biblio/100347010/84")</f>
        <v>https://kokusho.nijl.ac.jp/biblio/100347010/84</v>
      </c>
    </row>
    <row r="112" spans="1:3" x14ac:dyDescent="0.4">
      <c r="A112" s="1" t="s">
        <v>110</v>
      </c>
      <c r="B112" s="1">
        <v>84</v>
      </c>
      <c r="C112" s="1" t="str">
        <f>HYPERLINK("https://kokusho.nijl.ac.jp/biblio/100347010/84")</f>
        <v>https://kokusho.nijl.ac.jp/biblio/100347010/84</v>
      </c>
    </row>
    <row r="113" spans="1:3" x14ac:dyDescent="0.4">
      <c r="A113" s="1" t="s">
        <v>111</v>
      </c>
      <c r="B113" s="1">
        <v>84</v>
      </c>
      <c r="C113" s="1" t="str">
        <f>HYPERLINK("https://kokusho.nijl.ac.jp/biblio/100347010/84")</f>
        <v>https://kokusho.nijl.ac.jp/biblio/100347010/84</v>
      </c>
    </row>
    <row r="114" spans="1:3" x14ac:dyDescent="0.4">
      <c r="A114" s="1" t="s">
        <v>112</v>
      </c>
      <c r="B114" s="1">
        <v>85</v>
      </c>
      <c r="C114" s="1" t="str">
        <f>HYPERLINK("https://kokusho.nijl.ac.jp/biblio/100347010/85")</f>
        <v>https://kokusho.nijl.ac.jp/biblio/100347010/85</v>
      </c>
    </row>
    <row r="115" spans="1:3" x14ac:dyDescent="0.4">
      <c r="A115" s="1" t="s">
        <v>113</v>
      </c>
      <c r="B115" s="1">
        <v>85</v>
      </c>
      <c r="C115" s="1" t="str">
        <f>HYPERLINK("https://kokusho.nijl.ac.jp/biblio/100347010/85")</f>
        <v>https://kokusho.nijl.ac.jp/biblio/100347010/85</v>
      </c>
    </row>
    <row r="116" spans="1:3" x14ac:dyDescent="0.4">
      <c r="A116" s="1" t="s">
        <v>114</v>
      </c>
      <c r="B116" s="1">
        <v>86</v>
      </c>
      <c r="C116" s="1" t="str">
        <f>HYPERLINK("https://kokusho.nijl.ac.jp/biblio/100347010/86")</f>
        <v>https://kokusho.nijl.ac.jp/biblio/100347010/86</v>
      </c>
    </row>
    <row r="117" spans="1:3" x14ac:dyDescent="0.4">
      <c r="A117" s="1" t="s">
        <v>115</v>
      </c>
      <c r="B117" s="1">
        <v>86</v>
      </c>
      <c r="C117" s="1" t="str">
        <f>HYPERLINK("https://kokusho.nijl.ac.jp/biblio/100347010/86")</f>
        <v>https://kokusho.nijl.ac.jp/biblio/100347010/86</v>
      </c>
    </row>
    <row r="118" spans="1:3" x14ac:dyDescent="0.4">
      <c r="A118" s="1" t="s">
        <v>116</v>
      </c>
      <c r="B118" s="1">
        <v>86</v>
      </c>
      <c r="C118" s="1" t="str">
        <f>HYPERLINK("https://kokusho.nijl.ac.jp/biblio/100347010/86")</f>
        <v>https://kokusho.nijl.ac.jp/biblio/100347010/86</v>
      </c>
    </row>
    <row r="119" spans="1:3" x14ac:dyDescent="0.4">
      <c r="A119" s="2" t="s">
        <v>117</v>
      </c>
      <c r="B119" s="1">
        <v>88</v>
      </c>
      <c r="C119" s="1" t="str">
        <f>HYPERLINK("https://kokusho.nijl.ac.jp/biblio/100347010/88")</f>
        <v>https://kokusho.nijl.ac.jp/biblio/100347010/88</v>
      </c>
    </row>
    <row r="120" spans="1:3" x14ac:dyDescent="0.4">
      <c r="A120" s="1" t="s">
        <v>118</v>
      </c>
      <c r="B120" s="1">
        <v>88</v>
      </c>
      <c r="C120" s="1" t="str">
        <f>HYPERLINK("https://kokusho.nijl.ac.jp/biblio/100347010/88")</f>
        <v>https://kokusho.nijl.ac.jp/biblio/100347010/88</v>
      </c>
    </row>
    <row r="121" spans="1:3" x14ac:dyDescent="0.4">
      <c r="A121" s="1" t="s">
        <v>119</v>
      </c>
      <c r="B121" s="1">
        <v>88</v>
      </c>
      <c r="C121" s="1" t="str">
        <f>HYPERLINK("https://kokusho.nijl.ac.jp/biblio/100347010/88")</f>
        <v>https://kokusho.nijl.ac.jp/biblio/100347010/88</v>
      </c>
    </row>
    <row r="122" spans="1:3" x14ac:dyDescent="0.4">
      <c r="A122" s="1" t="s">
        <v>120</v>
      </c>
      <c r="B122" s="1">
        <v>89</v>
      </c>
      <c r="C122" s="1" t="str">
        <f>HYPERLINK("https://kokusho.nijl.ac.jp/biblio/100347010/89")</f>
        <v>https://kokusho.nijl.ac.jp/biblio/100347010/89</v>
      </c>
    </row>
    <row r="123" spans="1:3" x14ac:dyDescent="0.4">
      <c r="A123" s="1" t="s">
        <v>121</v>
      </c>
      <c r="B123" s="1">
        <v>90</v>
      </c>
      <c r="C123" s="1" t="str">
        <f>HYPERLINK("https://kokusho.nijl.ac.jp/biblio/100347010/90")</f>
        <v>https://kokusho.nijl.ac.jp/biblio/100347010/90</v>
      </c>
    </row>
    <row r="124" spans="1:3" x14ac:dyDescent="0.4">
      <c r="A124" s="1" t="s">
        <v>122</v>
      </c>
      <c r="B124" s="1">
        <v>90</v>
      </c>
      <c r="C124" s="1" t="str">
        <f>HYPERLINK("https://kokusho.nijl.ac.jp/biblio/100347010/90")</f>
        <v>https://kokusho.nijl.ac.jp/biblio/100347010/90</v>
      </c>
    </row>
    <row r="125" spans="1:3" x14ac:dyDescent="0.4">
      <c r="A125" s="1" t="s">
        <v>123</v>
      </c>
      <c r="B125" s="1">
        <v>90</v>
      </c>
      <c r="C125" s="1" t="str">
        <f>HYPERLINK("https://kokusho.nijl.ac.jp/biblio/100347010/90")</f>
        <v>https://kokusho.nijl.ac.jp/biblio/100347010/90</v>
      </c>
    </row>
    <row r="126" spans="1:3" x14ac:dyDescent="0.4">
      <c r="A126" s="2" t="s">
        <v>124</v>
      </c>
      <c r="B126" s="1">
        <v>95</v>
      </c>
      <c r="C126" s="1" t="str">
        <f>HYPERLINK("https://kokusho.nijl.ac.jp/biblio/100347010/95")</f>
        <v>https://kokusho.nijl.ac.jp/biblio/100347010/95</v>
      </c>
    </row>
    <row r="127" spans="1:3" x14ac:dyDescent="0.4">
      <c r="A127" s="2" t="s">
        <v>125</v>
      </c>
      <c r="B127" s="1">
        <v>98</v>
      </c>
      <c r="C127" s="1" t="str">
        <f>HYPERLINK("https://kokusho.nijl.ac.jp/biblio/100347010/98")</f>
        <v>https://kokusho.nijl.ac.jp/biblio/100347010/98</v>
      </c>
    </row>
    <row r="128" spans="1:3" x14ac:dyDescent="0.4">
      <c r="A128" s="1" t="s">
        <v>126</v>
      </c>
      <c r="B128" s="1">
        <v>98</v>
      </c>
      <c r="C128" s="1" t="str">
        <f>HYPERLINK("https://kokusho.nijl.ac.jp/biblio/100347010/98")</f>
        <v>https://kokusho.nijl.ac.jp/biblio/100347010/98</v>
      </c>
    </row>
    <row r="129" spans="1:3" x14ac:dyDescent="0.4">
      <c r="A129" s="1" t="s">
        <v>127</v>
      </c>
      <c r="B129" s="1">
        <v>100</v>
      </c>
      <c r="C129" s="1" t="str">
        <f>HYPERLINK("https://kokusho.nijl.ac.jp/biblio/100347010/100")</f>
        <v>https://kokusho.nijl.ac.jp/biblio/100347010/100</v>
      </c>
    </row>
    <row r="130" spans="1:3" x14ac:dyDescent="0.4">
      <c r="A130" s="1" t="s">
        <v>128</v>
      </c>
      <c r="B130" s="1">
        <v>100</v>
      </c>
      <c r="C130" s="1" t="str">
        <f>HYPERLINK("https://kokusho.nijl.ac.jp/biblio/100347010/100")</f>
        <v>https://kokusho.nijl.ac.jp/biblio/100347010/100</v>
      </c>
    </row>
    <row r="131" spans="1:3" x14ac:dyDescent="0.4">
      <c r="A131" s="1" t="s">
        <v>129</v>
      </c>
      <c r="B131" s="1">
        <v>100</v>
      </c>
      <c r="C131" s="1" t="str">
        <f>HYPERLINK("https://kokusho.nijl.ac.jp/biblio/100347010/100")</f>
        <v>https://kokusho.nijl.ac.jp/biblio/100347010/100</v>
      </c>
    </row>
    <row r="132" spans="1:3" x14ac:dyDescent="0.4">
      <c r="A132" s="1" t="s">
        <v>130</v>
      </c>
      <c r="B132" s="1">
        <v>100</v>
      </c>
      <c r="C132" s="1" t="str">
        <f>HYPERLINK("https://kokusho.nijl.ac.jp/biblio/100347010/100")</f>
        <v>https://kokusho.nijl.ac.jp/biblio/100347010/100</v>
      </c>
    </row>
    <row r="133" spans="1:3" x14ac:dyDescent="0.4">
      <c r="A133" s="1" t="s">
        <v>131</v>
      </c>
      <c r="B133" s="1">
        <v>101</v>
      </c>
      <c r="C133" s="1" t="str">
        <f>HYPERLINK("https://kokusho.nijl.ac.jp/biblio/100347010/101")</f>
        <v>https://kokusho.nijl.ac.jp/biblio/100347010/101</v>
      </c>
    </row>
    <row r="134" spans="1:3" x14ac:dyDescent="0.4">
      <c r="A134" s="1" t="s">
        <v>132</v>
      </c>
      <c r="B134" s="1">
        <v>101</v>
      </c>
      <c r="C134" s="1" t="str">
        <f>HYPERLINK("https://kokusho.nijl.ac.jp/biblio/100347010/101")</f>
        <v>https://kokusho.nijl.ac.jp/biblio/100347010/101</v>
      </c>
    </row>
    <row r="135" spans="1:3" x14ac:dyDescent="0.4">
      <c r="A135" s="1" t="s">
        <v>133</v>
      </c>
      <c r="B135" s="1">
        <v>101</v>
      </c>
      <c r="C135" s="1" t="str">
        <f>HYPERLINK("https://kokusho.nijl.ac.jp/biblio/100347010/101")</f>
        <v>https://kokusho.nijl.ac.jp/biblio/100347010/101</v>
      </c>
    </row>
    <row r="136" spans="1:3" x14ac:dyDescent="0.4">
      <c r="A136" s="1" t="s">
        <v>134</v>
      </c>
      <c r="B136" s="1">
        <v>101</v>
      </c>
      <c r="C136" s="1" t="str">
        <f>HYPERLINK("https://kokusho.nijl.ac.jp/biblio/100347010/101")</f>
        <v>https://kokusho.nijl.ac.jp/biblio/100347010/101</v>
      </c>
    </row>
    <row r="137" spans="1:3" x14ac:dyDescent="0.4">
      <c r="A137" s="1" t="s">
        <v>135</v>
      </c>
      <c r="B137" s="1">
        <v>101</v>
      </c>
      <c r="C137" s="1" t="str">
        <f>HYPERLINK("https://kokusho.nijl.ac.jp/biblio/100347010/101")</f>
        <v>https://kokusho.nijl.ac.jp/biblio/100347010/101</v>
      </c>
    </row>
    <row r="138" spans="1:3" x14ac:dyDescent="0.4">
      <c r="A138" s="1" t="s">
        <v>136</v>
      </c>
      <c r="B138" s="1">
        <v>102</v>
      </c>
      <c r="C138" s="1" t="str">
        <f>HYPERLINK("https://kokusho.nijl.ac.jp/biblio/100347010/102")</f>
        <v>https://kokusho.nijl.ac.jp/biblio/100347010/102</v>
      </c>
    </row>
    <row r="139" spans="1:3" x14ac:dyDescent="0.4">
      <c r="A139" s="1" t="s">
        <v>137</v>
      </c>
      <c r="B139" s="1">
        <v>102</v>
      </c>
      <c r="C139" s="1" t="str">
        <f>HYPERLINK("https://kokusho.nijl.ac.jp/biblio/100347010/102")</f>
        <v>https://kokusho.nijl.ac.jp/biblio/100347010/102</v>
      </c>
    </row>
    <row r="140" spans="1:3" x14ac:dyDescent="0.4">
      <c r="A140" s="2" t="s">
        <v>138</v>
      </c>
      <c r="B140" s="1">
        <v>103</v>
      </c>
      <c r="C140" s="1" t="str">
        <f>HYPERLINK("https://kokusho.nijl.ac.jp/biblio/100347010/103")</f>
        <v>https://kokusho.nijl.ac.jp/biblio/100347010/103</v>
      </c>
    </row>
    <row r="141" spans="1:3" x14ac:dyDescent="0.4">
      <c r="A141" s="1" t="s">
        <v>139</v>
      </c>
      <c r="B141" s="1">
        <v>103</v>
      </c>
      <c r="C141" s="1" t="str">
        <f>HYPERLINK("https://kokusho.nijl.ac.jp/biblio/100347010/103")</f>
        <v>https://kokusho.nijl.ac.jp/biblio/100347010/103</v>
      </c>
    </row>
    <row r="142" spans="1:3" x14ac:dyDescent="0.4">
      <c r="A142" s="1" t="s">
        <v>140</v>
      </c>
      <c r="B142" s="1">
        <v>106</v>
      </c>
      <c r="C142" s="1" t="str">
        <f>HYPERLINK("https://kokusho.nijl.ac.jp/biblio/100347010/106")</f>
        <v>https://kokusho.nijl.ac.jp/biblio/100347010/106</v>
      </c>
    </row>
    <row r="143" spans="1:3" x14ac:dyDescent="0.4">
      <c r="A143" s="1" t="s">
        <v>141</v>
      </c>
      <c r="B143" s="1">
        <v>106</v>
      </c>
      <c r="C143" s="1" t="str">
        <f>HYPERLINK("https://kokusho.nijl.ac.jp/biblio/100347010/106")</f>
        <v>https://kokusho.nijl.ac.jp/biblio/100347010/106</v>
      </c>
    </row>
    <row r="144" spans="1:3" x14ac:dyDescent="0.4">
      <c r="A144" s="1" t="s">
        <v>142</v>
      </c>
      <c r="B144" s="1">
        <v>106</v>
      </c>
      <c r="C144" s="1" t="str">
        <f>HYPERLINK("https://kokusho.nijl.ac.jp/biblio/100347010/106")</f>
        <v>https://kokusho.nijl.ac.jp/biblio/100347010/106</v>
      </c>
    </row>
    <row r="145" spans="1:3" x14ac:dyDescent="0.4">
      <c r="A145" s="1" t="s">
        <v>143</v>
      </c>
      <c r="B145" s="1">
        <v>107</v>
      </c>
      <c r="C145" s="1" t="str">
        <f>HYPERLINK("https://kokusho.nijl.ac.jp/biblio/100347010/107")</f>
        <v>https://kokusho.nijl.ac.jp/biblio/100347010/107</v>
      </c>
    </row>
    <row r="146" spans="1:3" x14ac:dyDescent="0.4">
      <c r="A146" s="1" t="s">
        <v>144</v>
      </c>
      <c r="B146" s="1">
        <v>107</v>
      </c>
      <c r="C146" s="1" t="str">
        <f>HYPERLINK("https://kokusho.nijl.ac.jp/biblio/100347010/107")</f>
        <v>https://kokusho.nijl.ac.jp/biblio/100347010/107</v>
      </c>
    </row>
    <row r="147" spans="1:3" x14ac:dyDescent="0.4">
      <c r="A147" s="1" t="s">
        <v>145</v>
      </c>
      <c r="B147" s="1">
        <v>107</v>
      </c>
      <c r="C147" s="1" t="str">
        <f>HYPERLINK("https://kokusho.nijl.ac.jp/biblio/100347010/107")</f>
        <v>https://kokusho.nijl.ac.jp/biblio/100347010/107</v>
      </c>
    </row>
    <row r="148" spans="1:3" x14ac:dyDescent="0.4">
      <c r="A148" s="1" t="s">
        <v>146</v>
      </c>
      <c r="B148" s="1">
        <v>107</v>
      </c>
      <c r="C148" s="1" t="str">
        <f>HYPERLINK("https://kokusho.nijl.ac.jp/biblio/100347010/107")</f>
        <v>https://kokusho.nijl.ac.jp/biblio/100347010/107</v>
      </c>
    </row>
    <row r="149" spans="1:3" x14ac:dyDescent="0.4">
      <c r="A149" s="1" t="s">
        <v>147</v>
      </c>
      <c r="B149" s="1">
        <v>107</v>
      </c>
      <c r="C149" s="1" t="str">
        <f>HYPERLINK("https://kokusho.nijl.ac.jp/biblio/100347010/107")</f>
        <v>https://kokusho.nijl.ac.jp/biblio/100347010/107</v>
      </c>
    </row>
    <row r="150" spans="1:3" x14ac:dyDescent="0.4">
      <c r="A150" s="1" t="s">
        <v>148</v>
      </c>
      <c r="B150" s="1">
        <v>108</v>
      </c>
      <c r="C150" s="1" t="str">
        <f>HYPERLINK("https://kokusho.nijl.ac.jp/biblio/100347010/108")</f>
        <v>https://kokusho.nijl.ac.jp/biblio/100347010/108</v>
      </c>
    </row>
    <row r="151" spans="1:3" x14ac:dyDescent="0.4">
      <c r="A151" s="1" t="s">
        <v>149</v>
      </c>
      <c r="B151" s="1">
        <v>108</v>
      </c>
      <c r="C151" s="1" t="str">
        <f>HYPERLINK("https://kokusho.nijl.ac.jp/biblio/100347010/108")</f>
        <v>https://kokusho.nijl.ac.jp/biblio/100347010/108</v>
      </c>
    </row>
    <row r="152" spans="1:3" x14ac:dyDescent="0.4">
      <c r="A152" s="1" t="s">
        <v>150</v>
      </c>
      <c r="B152" s="1">
        <v>108</v>
      </c>
      <c r="C152" s="1" t="str">
        <f>HYPERLINK("https://kokusho.nijl.ac.jp/biblio/100347010/108")</f>
        <v>https://kokusho.nijl.ac.jp/biblio/100347010/108</v>
      </c>
    </row>
    <row r="153" spans="1:3" x14ac:dyDescent="0.4">
      <c r="A153" s="1" t="s">
        <v>151</v>
      </c>
      <c r="B153" s="1">
        <v>109</v>
      </c>
      <c r="C153" s="1" t="str">
        <f>HYPERLINK("https://kokusho.nijl.ac.jp/biblio/100347010/109")</f>
        <v>https://kokusho.nijl.ac.jp/biblio/100347010/109</v>
      </c>
    </row>
    <row r="154" spans="1:3" x14ac:dyDescent="0.4">
      <c r="A154" s="2" t="s">
        <v>152</v>
      </c>
      <c r="B154" s="1">
        <v>109</v>
      </c>
      <c r="C154" s="1" t="str">
        <f>HYPERLINK("https://kokusho.nijl.ac.jp/biblio/100347010/109")</f>
        <v>https://kokusho.nijl.ac.jp/biblio/100347010/109</v>
      </c>
    </row>
    <row r="155" spans="1:3" x14ac:dyDescent="0.4">
      <c r="A155" s="1" t="s">
        <v>153</v>
      </c>
      <c r="B155" s="1">
        <v>109</v>
      </c>
      <c r="C155" s="1" t="str">
        <f>HYPERLINK("https://kokusho.nijl.ac.jp/biblio/100347010/109")</f>
        <v>https://kokusho.nijl.ac.jp/biblio/100347010/109</v>
      </c>
    </row>
    <row r="156" spans="1:3" x14ac:dyDescent="0.4">
      <c r="A156" s="1" t="s">
        <v>154</v>
      </c>
      <c r="B156" s="1">
        <v>110</v>
      </c>
      <c r="C156" s="1" t="str">
        <f>HYPERLINK("https://kokusho.nijl.ac.jp/biblio/100347010/110")</f>
        <v>https://kokusho.nijl.ac.jp/biblio/100347010/110</v>
      </c>
    </row>
    <row r="157" spans="1:3" x14ac:dyDescent="0.4">
      <c r="A157" s="1" t="s">
        <v>155</v>
      </c>
      <c r="B157" s="1">
        <v>111</v>
      </c>
      <c r="C157" s="1" t="str">
        <f>HYPERLINK("https://kokusho.nijl.ac.jp/biblio/100347010/111")</f>
        <v>https://kokusho.nijl.ac.jp/biblio/100347010/111</v>
      </c>
    </row>
    <row r="158" spans="1:3" x14ac:dyDescent="0.4">
      <c r="A158" s="1" t="s">
        <v>156</v>
      </c>
      <c r="B158" s="1">
        <v>112</v>
      </c>
      <c r="C158" s="1" t="str">
        <f>HYPERLINK("https://kokusho.nijl.ac.jp/biblio/100347010/112")</f>
        <v>https://kokusho.nijl.ac.jp/biblio/100347010/112</v>
      </c>
    </row>
    <row r="159" spans="1:3" x14ac:dyDescent="0.4">
      <c r="A159" s="1" t="s">
        <v>157</v>
      </c>
      <c r="B159" s="1">
        <v>112</v>
      </c>
      <c r="C159" s="1" t="str">
        <f>HYPERLINK("https://kokusho.nijl.ac.jp/biblio/100347010/112")</f>
        <v>https://kokusho.nijl.ac.jp/biblio/100347010/112</v>
      </c>
    </row>
    <row r="160" spans="1:3" x14ac:dyDescent="0.4">
      <c r="A160" s="1" t="s">
        <v>158</v>
      </c>
      <c r="B160" s="1">
        <v>112</v>
      </c>
      <c r="C160" s="1" t="str">
        <f>HYPERLINK("https://kokusho.nijl.ac.jp/biblio/100347010/112")</f>
        <v>https://kokusho.nijl.ac.jp/biblio/100347010/112</v>
      </c>
    </row>
    <row r="161" spans="1:3" x14ac:dyDescent="0.4">
      <c r="A161" s="1" t="s">
        <v>159</v>
      </c>
      <c r="B161" s="1">
        <v>112</v>
      </c>
      <c r="C161" s="1" t="str">
        <f>HYPERLINK("https://kokusho.nijl.ac.jp/biblio/100347010/112")</f>
        <v>https://kokusho.nijl.ac.jp/biblio/100347010/112</v>
      </c>
    </row>
    <row r="162" spans="1:3" x14ac:dyDescent="0.4">
      <c r="A162" s="1" t="s">
        <v>160</v>
      </c>
      <c r="B162" s="1">
        <v>112</v>
      </c>
      <c r="C162" s="1" t="str">
        <f>HYPERLINK("https://kokusho.nijl.ac.jp/biblio/100347010/112")</f>
        <v>https://kokusho.nijl.ac.jp/biblio/100347010/112</v>
      </c>
    </row>
    <row r="163" spans="1:3" x14ac:dyDescent="0.4">
      <c r="A163" s="1" t="s">
        <v>161</v>
      </c>
      <c r="B163" s="1">
        <v>112</v>
      </c>
      <c r="C163" s="1" t="str">
        <f>HYPERLINK("https://kokusho.nijl.ac.jp/biblio/100347010/112")</f>
        <v>https://kokusho.nijl.ac.jp/biblio/100347010/112</v>
      </c>
    </row>
    <row r="164" spans="1:3" x14ac:dyDescent="0.4">
      <c r="A164" s="1" t="s">
        <v>162</v>
      </c>
      <c r="B164" s="1">
        <v>113</v>
      </c>
      <c r="C164" s="1" t="str">
        <f>HYPERLINK("https://kokusho.nijl.ac.jp/biblio/100347010/113")</f>
        <v>https://kokusho.nijl.ac.jp/biblio/100347010/113</v>
      </c>
    </row>
    <row r="165" spans="1:3" x14ac:dyDescent="0.4">
      <c r="A165" s="1" t="s">
        <v>163</v>
      </c>
      <c r="B165" s="1">
        <v>113</v>
      </c>
      <c r="C165" s="1" t="str">
        <f>HYPERLINK("https://kokusho.nijl.ac.jp/biblio/100347010/113")</f>
        <v>https://kokusho.nijl.ac.jp/biblio/100347010/113</v>
      </c>
    </row>
    <row r="166" spans="1:3" x14ac:dyDescent="0.4">
      <c r="A166" s="1" t="s">
        <v>164</v>
      </c>
      <c r="B166" s="1">
        <v>113</v>
      </c>
      <c r="C166" s="1" t="str">
        <f>HYPERLINK("https://kokusho.nijl.ac.jp/biblio/100347010/113")</f>
        <v>https://kokusho.nijl.ac.jp/biblio/100347010/113</v>
      </c>
    </row>
    <row r="167" spans="1:3" x14ac:dyDescent="0.4">
      <c r="A167" s="1" t="s">
        <v>165</v>
      </c>
      <c r="B167" s="1">
        <v>114</v>
      </c>
      <c r="C167" s="1" t="str">
        <f>HYPERLINK("https://kokusho.nijl.ac.jp/biblio/100347010/114")</f>
        <v>https://kokusho.nijl.ac.jp/biblio/100347010/114</v>
      </c>
    </row>
    <row r="168" spans="1:3" x14ac:dyDescent="0.4">
      <c r="A168" s="1" t="s">
        <v>166</v>
      </c>
      <c r="B168" s="1">
        <v>114</v>
      </c>
      <c r="C168" s="1" t="str">
        <f>HYPERLINK("https://kokusho.nijl.ac.jp/biblio/100347010/114")</f>
        <v>https://kokusho.nijl.ac.jp/biblio/100347010/114</v>
      </c>
    </row>
    <row r="169" spans="1:3" x14ac:dyDescent="0.4">
      <c r="A169" s="1" t="s">
        <v>167</v>
      </c>
      <c r="B169" s="1">
        <v>114</v>
      </c>
      <c r="C169" s="1" t="str">
        <f>HYPERLINK("https://kokusho.nijl.ac.jp/biblio/100347010/114")</f>
        <v>https://kokusho.nijl.ac.jp/biblio/100347010/114</v>
      </c>
    </row>
    <row r="170" spans="1:3" x14ac:dyDescent="0.4">
      <c r="A170" s="1" t="s">
        <v>168</v>
      </c>
      <c r="B170" s="1">
        <v>114</v>
      </c>
      <c r="C170" s="1" t="str">
        <f>HYPERLINK("https://kokusho.nijl.ac.jp/biblio/100347010/114")</f>
        <v>https://kokusho.nijl.ac.jp/biblio/100347010/114</v>
      </c>
    </row>
    <row r="171" spans="1:3" x14ac:dyDescent="0.4">
      <c r="A171" s="1" t="s">
        <v>169</v>
      </c>
      <c r="B171" s="1">
        <v>114</v>
      </c>
      <c r="C171" s="1" t="str">
        <f>HYPERLINK("https://kokusho.nijl.ac.jp/biblio/100347010/114")</f>
        <v>https://kokusho.nijl.ac.jp/biblio/100347010/114</v>
      </c>
    </row>
    <row r="172" spans="1:3" x14ac:dyDescent="0.4">
      <c r="A172" s="1" t="s">
        <v>170</v>
      </c>
      <c r="B172" s="1">
        <v>115</v>
      </c>
      <c r="C172" s="1" t="str">
        <f>HYPERLINK("https://kokusho.nijl.ac.jp/biblio/100347010/115")</f>
        <v>https://kokusho.nijl.ac.jp/biblio/100347010/115</v>
      </c>
    </row>
    <row r="173" spans="1:3" x14ac:dyDescent="0.4">
      <c r="A173" s="1" t="s">
        <v>171</v>
      </c>
      <c r="B173" s="1">
        <v>116</v>
      </c>
      <c r="C173" s="1" t="str">
        <f>HYPERLINK("https://kokusho.nijl.ac.jp/biblio/100347010/116")</f>
        <v>https://kokusho.nijl.ac.jp/biblio/100347010/116</v>
      </c>
    </row>
    <row r="174" spans="1:3" x14ac:dyDescent="0.4">
      <c r="A174" s="1" t="s">
        <v>172</v>
      </c>
      <c r="B174" s="1">
        <v>116</v>
      </c>
      <c r="C174" s="1" t="str">
        <f>HYPERLINK("https://kokusho.nijl.ac.jp/biblio/100347010/116")</f>
        <v>https://kokusho.nijl.ac.jp/biblio/100347010/116</v>
      </c>
    </row>
    <row r="175" spans="1:3" x14ac:dyDescent="0.4">
      <c r="A175" s="1" t="s">
        <v>173</v>
      </c>
      <c r="B175" s="1">
        <v>118</v>
      </c>
      <c r="C175" s="1" t="str">
        <f>HYPERLINK("https://kokusho.nijl.ac.jp/biblio/100347010/118")</f>
        <v>https://kokusho.nijl.ac.jp/biblio/100347010/118</v>
      </c>
    </row>
    <row r="176" spans="1:3" x14ac:dyDescent="0.4">
      <c r="A176" s="1" t="s">
        <v>174</v>
      </c>
      <c r="B176" s="1">
        <v>118</v>
      </c>
      <c r="C176" s="1" t="str">
        <f>HYPERLINK("https://kokusho.nijl.ac.jp/biblio/100347010/118")</f>
        <v>https://kokusho.nijl.ac.jp/biblio/100347010/118</v>
      </c>
    </row>
    <row r="177" spans="1:3" x14ac:dyDescent="0.4">
      <c r="A177" s="1" t="s">
        <v>175</v>
      </c>
      <c r="B177" s="1">
        <v>118</v>
      </c>
      <c r="C177" s="1" t="str">
        <f>HYPERLINK("https://kokusho.nijl.ac.jp/biblio/100347010/118")</f>
        <v>https://kokusho.nijl.ac.jp/biblio/100347010/118</v>
      </c>
    </row>
    <row r="178" spans="1:3" x14ac:dyDescent="0.4">
      <c r="A178" s="1" t="s">
        <v>176</v>
      </c>
      <c r="B178" s="1">
        <v>119</v>
      </c>
      <c r="C178" s="1" t="str">
        <f>HYPERLINK("https://kokusho.nijl.ac.jp/biblio/100347010/119")</f>
        <v>https://kokusho.nijl.ac.jp/biblio/100347010/119</v>
      </c>
    </row>
    <row r="179" spans="1:3" x14ac:dyDescent="0.4">
      <c r="A179" s="1" t="s">
        <v>177</v>
      </c>
      <c r="B179" s="1">
        <v>119</v>
      </c>
      <c r="C179" s="1" t="str">
        <f>HYPERLINK("https://kokusho.nijl.ac.jp/biblio/100347010/119")</f>
        <v>https://kokusho.nijl.ac.jp/biblio/100347010/119</v>
      </c>
    </row>
    <row r="180" spans="1:3" x14ac:dyDescent="0.4">
      <c r="A180" s="1" t="s">
        <v>178</v>
      </c>
      <c r="B180" s="1">
        <v>119</v>
      </c>
      <c r="C180" s="1" t="str">
        <f>HYPERLINK("https://kokusho.nijl.ac.jp/biblio/100347010/119")</f>
        <v>https://kokusho.nijl.ac.jp/biblio/100347010/119</v>
      </c>
    </row>
    <row r="181" spans="1:3" x14ac:dyDescent="0.4">
      <c r="A181" s="1" t="s">
        <v>179</v>
      </c>
      <c r="B181" s="1">
        <v>119</v>
      </c>
      <c r="C181" s="1" t="str">
        <f>HYPERLINK("https://kokusho.nijl.ac.jp/biblio/100347010/119")</f>
        <v>https://kokusho.nijl.ac.jp/biblio/100347010/119</v>
      </c>
    </row>
    <row r="182" spans="1:3" x14ac:dyDescent="0.4">
      <c r="A182" s="1" t="s">
        <v>180</v>
      </c>
      <c r="B182" s="1">
        <v>119</v>
      </c>
      <c r="C182" s="1" t="str">
        <f>HYPERLINK("https://kokusho.nijl.ac.jp/biblio/100347010/119")</f>
        <v>https://kokusho.nijl.ac.jp/biblio/100347010/119</v>
      </c>
    </row>
    <row r="183" spans="1:3" x14ac:dyDescent="0.4">
      <c r="A183" s="1" t="s">
        <v>181</v>
      </c>
      <c r="B183" s="1">
        <v>120</v>
      </c>
      <c r="C183" s="1" t="str">
        <f>HYPERLINK("https://kokusho.nijl.ac.jp/biblio/100347010/120")</f>
        <v>https://kokusho.nijl.ac.jp/biblio/100347010/120</v>
      </c>
    </row>
    <row r="184" spans="1:3" x14ac:dyDescent="0.4">
      <c r="A184" s="1" t="s">
        <v>182</v>
      </c>
      <c r="B184" s="1">
        <v>120</v>
      </c>
      <c r="C184" s="1" t="str">
        <f>HYPERLINK("https://kokusho.nijl.ac.jp/biblio/100347010/120")</f>
        <v>https://kokusho.nijl.ac.jp/biblio/100347010/120</v>
      </c>
    </row>
    <row r="185" spans="1:3" x14ac:dyDescent="0.4">
      <c r="A185" s="1" t="s">
        <v>183</v>
      </c>
      <c r="B185" s="1">
        <v>120</v>
      </c>
      <c r="C185" s="1" t="str">
        <f>HYPERLINK("https://kokusho.nijl.ac.jp/biblio/100347010/120")</f>
        <v>https://kokusho.nijl.ac.jp/biblio/100347010/120</v>
      </c>
    </row>
    <row r="186" spans="1:3" x14ac:dyDescent="0.4">
      <c r="A186" s="1" t="s">
        <v>184</v>
      </c>
      <c r="B186" s="1">
        <v>120</v>
      </c>
      <c r="C186" s="1" t="str">
        <f>HYPERLINK("https://kokusho.nijl.ac.jp/biblio/100347010/120")</f>
        <v>https://kokusho.nijl.ac.jp/biblio/100347010/120</v>
      </c>
    </row>
    <row r="187" spans="1:3" x14ac:dyDescent="0.4">
      <c r="A187" s="1" t="s">
        <v>185</v>
      </c>
      <c r="B187" s="1">
        <v>120</v>
      </c>
      <c r="C187" s="1" t="str">
        <f>HYPERLINK("https://kokusho.nijl.ac.jp/biblio/100347010/120")</f>
        <v>https://kokusho.nijl.ac.jp/biblio/100347010/120</v>
      </c>
    </row>
    <row r="188" spans="1:3" x14ac:dyDescent="0.4">
      <c r="A188" s="1" t="s">
        <v>186</v>
      </c>
      <c r="B188" s="1">
        <v>120</v>
      </c>
      <c r="C188" s="1" t="str">
        <f>HYPERLINK("https://kokusho.nijl.ac.jp/biblio/100347010/120")</f>
        <v>https://kokusho.nijl.ac.jp/biblio/100347010/120</v>
      </c>
    </row>
    <row r="189" spans="1:3" x14ac:dyDescent="0.4">
      <c r="A189" s="1" t="s">
        <v>187</v>
      </c>
      <c r="B189" s="1">
        <v>121</v>
      </c>
      <c r="C189" s="1" t="str">
        <f>HYPERLINK("https://kokusho.nijl.ac.jp/biblio/100347010/121")</f>
        <v>https://kokusho.nijl.ac.jp/biblio/100347010/121</v>
      </c>
    </row>
    <row r="190" spans="1:3" x14ac:dyDescent="0.4">
      <c r="A190" s="2" t="s">
        <v>188</v>
      </c>
      <c r="B190" s="1">
        <v>122</v>
      </c>
      <c r="C190" s="1" t="str">
        <f>HYPERLINK("https://kokusho.nijl.ac.jp/biblio/100347010/122")</f>
        <v>https://kokusho.nijl.ac.jp/biblio/100347010/122</v>
      </c>
    </row>
    <row r="191" spans="1:3" x14ac:dyDescent="0.4">
      <c r="A191" s="2" t="s">
        <v>189</v>
      </c>
      <c r="B191" s="1">
        <v>124</v>
      </c>
      <c r="C191" s="1" t="str">
        <f>HYPERLINK("https://kokusho.nijl.ac.jp/biblio/100347010/124")</f>
        <v>https://kokusho.nijl.ac.jp/biblio/100347010/124</v>
      </c>
    </row>
    <row r="192" spans="1:3" x14ac:dyDescent="0.4">
      <c r="A192" s="2" t="s">
        <v>190</v>
      </c>
      <c r="B192" s="1">
        <v>125</v>
      </c>
      <c r="C192" s="1" t="str">
        <f>HYPERLINK("https://kokusho.nijl.ac.jp/biblio/100347010/125")</f>
        <v>https://kokusho.nijl.ac.jp/biblio/100347010/125</v>
      </c>
    </row>
    <row r="193" spans="1:3" x14ac:dyDescent="0.4">
      <c r="A193" s="1" t="s">
        <v>191</v>
      </c>
      <c r="B193" s="1">
        <v>125</v>
      </c>
      <c r="C193" s="1" t="str">
        <f>HYPERLINK("https://kokusho.nijl.ac.jp/biblio/100347010/125")</f>
        <v>https://kokusho.nijl.ac.jp/biblio/100347010/125</v>
      </c>
    </row>
    <row r="194" spans="1:3" x14ac:dyDescent="0.4">
      <c r="A194" s="1" t="s">
        <v>192</v>
      </c>
      <c r="B194" s="1">
        <v>126</v>
      </c>
      <c r="C194" s="1" t="str">
        <f>HYPERLINK("https://kokusho.nijl.ac.jp/biblio/100347010/126")</f>
        <v>https://kokusho.nijl.ac.jp/biblio/100347010/126</v>
      </c>
    </row>
    <row r="195" spans="1:3" x14ac:dyDescent="0.4">
      <c r="A195" s="1" t="s">
        <v>193</v>
      </c>
      <c r="B195" s="1">
        <v>126</v>
      </c>
      <c r="C195" s="1" t="str">
        <f>HYPERLINK("https://kokusho.nijl.ac.jp/biblio/100347010/126")</f>
        <v>https://kokusho.nijl.ac.jp/biblio/100347010/126</v>
      </c>
    </row>
    <row r="196" spans="1:3" x14ac:dyDescent="0.4">
      <c r="A196" s="1" t="s">
        <v>194</v>
      </c>
      <c r="B196" s="1">
        <v>126</v>
      </c>
      <c r="C196" s="1" t="str">
        <f>HYPERLINK("https://kokusho.nijl.ac.jp/biblio/100347010/126")</f>
        <v>https://kokusho.nijl.ac.jp/biblio/100347010/126</v>
      </c>
    </row>
    <row r="197" spans="1:3" x14ac:dyDescent="0.4">
      <c r="A197" s="1" t="s">
        <v>195</v>
      </c>
      <c r="B197" s="1">
        <v>127</v>
      </c>
      <c r="C197" s="1" t="str">
        <f>HYPERLINK("https://kokusho.nijl.ac.jp/biblio/100347010/127")</f>
        <v>https://kokusho.nijl.ac.jp/biblio/100347010/127</v>
      </c>
    </row>
    <row r="198" spans="1:3" x14ac:dyDescent="0.4">
      <c r="A198" s="1" t="s">
        <v>196</v>
      </c>
      <c r="B198" s="1">
        <v>127</v>
      </c>
      <c r="C198" s="1" t="str">
        <f>HYPERLINK("https://kokusho.nijl.ac.jp/biblio/100347010/127")</f>
        <v>https://kokusho.nijl.ac.jp/biblio/100347010/127</v>
      </c>
    </row>
    <row r="199" spans="1:3" x14ac:dyDescent="0.4">
      <c r="A199" s="1" t="s">
        <v>197</v>
      </c>
      <c r="B199" s="1">
        <v>127</v>
      </c>
      <c r="C199" s="1" t="str">
        <f>HYPERLINK("https://kokusho.nijl.ac.jp/biblio/100347010/127")</f>
        <v>https://kokusho.nijl.ac.jp/biblio/100347010/127</v>
      </c>
    </row>
    <row r="200" spans="1:3" x14ac:dyDescent="0.4">
      <c r="A200" s="1" t="s">
        <v>198</v>
      </c>
      <c r="B200" s="1">
        <v>127</v>
      </c>
      <c r="C200" s="1" t="str">
        <f>HYPERLINK("https://kokusho.nijl.ac.jp/biblio/100347010/127")</f>
        <v>https://kokusho.nijl.ac.jp/biblio/100347010/127</v>
      </c>
    </row>
    <row r="201" spans="1:3" x14ac:dyDescent="0.4">
      <c r="A201" s="1" t="s">
        <v>199</v>
      </c>
      <c r="B201" s="1">
        <v>128</v>
      </c>
      <c r="C201" s="1" t="str">
        <f>HYPERLINK("https://kokusho.nijl.ac.jp/biblio/100347010/128")</f>
        <v>https://kokusho.nijl.ac.jp/biblio/100347010/128</v>
      </c>
    </row>
    <row r="202" spans="1:3" x14ac:dyDescent="0.4">
      <c r="A202" s="1" t="s">
        <v>200</v>
      </c>
      <c r="B202" s="1">
        <v>128</v>
      </c>
      <c r="C202" s="1" t="str">
        <f>HYPERLINK("https://kokusho.nijl.ac.jp/biblio/100347010/128")</f>
        <v>https://kokusho.nijl.ac.jp/biblio/100347010/128</v>
      </c>
    </row>
    <row r="203" spans="1:3" x14ac:dyDescent="0.4">
      <c r="A203" s="1" t="s">
        <v>201</v>
      </c>
      <c r="B203" s="1">
        <v>128</v>
      </c>
      <c r="C203" s="1" t="str">
        <f>HYPERLINK("https://kokusho.nijl.ac.jp/biblio/100347010/128")</f>
        <v>https://kokusho.nijl.ac.jp/biblio/100347010/128</v>
      </c>
    </row>
    <row r="204" spans="1:3" x14ac:dyDescent="0.4">
      <c r="A204" s="1" t="s">
        <v>202</v>
      </c>
      <c r="B204" s="1">
        <v>128</v>
      </c>
      <c r="C204" s="1" t="str">
        <f>HYPERLINK("https://kokusho.nijl.ac.jp/biblio/100347010/128")</f>
        <v>https://kokusho.nijl.ac.jp/biblio/100347010/128</v>
      </c>
    </row>
    <row r="205" spans="1:3" x14ac:dyDescent="0.4">
      <c r="A205" s="1" t="s">
        <v>203</v>
      </c>
      <c r="B205" s="1">
        <v>128</v>
      </c>
      <c r="C205" s="1" t="str">
        <f>HYPERLINK("https://kokusho.nijl.ac.jp/biblio/100347010/128")</f>
        <v>https://kokusho.nijl.ac.jp/biblio/100347010/128</v>
      </c>
    </row>
    <row r="206" spans="1:3" x14ac:dyDescent="0.4">
      <c r="A206" s="1" t="s">
        <v>204</v>
      </c>
      <c r="B206" s="1">
        <v>129</v>
      </c>
      <c r="C206" s="1" t="str">
        <f>HYPERLINK("https://kokusho.nijl.ac.jp/biblio/100347010/129")</f>
        <v>https://kokusho.nijl.ac.jp/biblio/100347010/129</v>
      </c>
    </row>
    <row r="207" spans="1:3" x14ac:dyDescent="0.4">
      <c r="A207" s="1" t="s">
        <v>205</v>
      </c>
      <c r="B207" s="1">
        <v>129</v>
      </c>
      <c r="C207" s="1" t="str">
        <f>HYPERLINK("https://kokusho.nijl.ac.jp/biblio/100347010/129")</f>
        <v>https://kokusho.nijl.ac.jp/biblio/100347010/129</v>
      </c>
    </row>
    <row r="208" spans="1:3" x14ac:dyDescent="0.4">
      <c r="A208" s="1" t="s">
        <v>206</v>
      </c>
      <c r="B208" s="1">
        <v>129</v>
      </c>
      <c r="C208" s="1" t="str">
        <f>HYPERLINK("https://kokusho.nijl.ac.jp/biblio/100347010/129")</f>
        <v>https://kokusho.nijl.ac.jp/biblio/100347010/129</v>
      </c>
    </row>
    <row r="209" spans="1:3" x14ac:dyDescent="0.4">
      <c r="A209" s="1" t="s">
        <v>207</v>
      </c>
      <c r="B209" s="1">
        <v>129</v>
      </c>
      <c r="C209" s="1" t="str">
        <f>HYPERLINK("https://kokusho.nijl.ac.jp/biblio/100347010/129")</f>
        <v>https://kokusho.nijl.ac.jp/biblio/100347010/129</v>
      </c>
    </row>
    <row r="210" spans="1:3" x14ac:dyDescent="0.4">
      <c r="A210" s="1" t="s">
        <v>208</v>
      </c>
      <c r="B210" s="1">
        <v>130</v>
      </c>
      <c r="C210" s="1" t="str">
        <f>HYPERLINK("https://kokusho.nijl.ac.jp/biblio/100347010/130")</f>
        <v>https://kokusho.nijl.ac.jp/biblio/100347010/130</v>
      </c>
    </row>
    <row r="211" spans="1:3" x14ac:dyDescent="0.4">
      <c r="A211" s="1" t="s">
        <v>209</v>
      </c>
      <c r="B211" s="1">
        <v>130</v>
      </c>
      <c r="C211" s="1" t="str">
        <f>HYPERLINK("https://kokusho.nijl.ac.jp/biblio/100347010/130")</f>
        <v>https://kokusho.nijl.ac.jp/biblio/100347010/130</v>
      </c>
    </row>
    <row r="212" spans="1:3" x14ac:dyDescent="0.4">
      <c r="A212" s="1" t="s">
        <v>210</v>
      </c>
      <c r="B212" s="1">
        <v>130</v>
      </c>
      <c r="C212" s="1" t="str">
        <f>HYPERLINK("https://kokusho.nijl.ac.jp/biblio/100347010/130")</f>
        <v>https://kokusho.nijl.ac.jp/biblio/100347010/130</v>
      </c>
    </row>
    <row r="213" spans="1:3" x14ac:dyDescent="0.4">
      <c r="A213" s="1" t="s">
        <v>211</v>
      </c>
      <c r="B213" s="1">
        <v>131</v>
      </c>
      <c r="C213" s="1" t="str">
        <f>HYPERLINK("https://kokusho.nijl.ac.jp/biblio/100347010/131")</f>
        <v>https://kokusho.nijl.ac.jp/biblio/100347010/131</v>
      </c>
    </row>
    <row r="214" spans="1:3" x14ac:dyDescent="0.4">
      <c r="A214" s="1" t="s">
        <v>212</v>
      </c>
      <c r="B214" s="1">
        <v>131</v>
      </c>
      <c r="C214" s="1" t="str">
        <f>HYPERLINK("https://kokusho.nijl.ac.jp/biblio/100347010/131")</f>
        <v>https://kokusho.nijl.ac.jp/biblio/100347010/131</v>
      </c>
    </row>
    <row r="215" spans="1:3" x14ac:dyDescent="0.4">
      <c r="A215" s="1" t="s">
        <v>213</v>
      </c>
      <c r="B215" s="1">
        <v>131</v>
      </c>
      <c r="C215" s="1" t="str">
        <f>HYPERLINK("https://kokusho.nijl.ac.jp/biblio/100347010/131")</f>
        <v>https://kokusho.nijl.ac.jp/biblio/100347010/131</v>
      </c>
    </row>
    <row r="216" spans="1:3" x14ac:dyDescent="0.4">
      <c r="A216" s="1" t="s">
        <v>214</v>
      </c>
      <c r="B216" s="1">
        <v>132</v>
      </c>
      <c r="C216" s="1" t="str">
        <f>HYPERLINK("https://kokusho.nijl.ac.jp/biblio/100347010/132")</f>
        <v>https://kokusho.nijl.ac.jp/biblio/100347010/132</v>
      </c>
    </row>
    <row r="217" spans="1:3" x14ac:dyDescent="0.4">
      <c r="A217" s="1" t="s">
        <v>215</v>
      </c>
      <c r="B217" s="1">
        <v>132</v>
      </c>
      <c r="C217" s="1" t="str">
        <f>HYPERLINK("https://kokusho.nijl.ac.jp/biblio/100347010/132")</f>
        <v>https://kokusho.nijl.ac.jp/biblio/100347010/132</v>
      </c>
    </row>
    <row r="218" spans="1:3" x14ac:dyDescent="0.4">
      <c r="A218" s="1" t="s">
        <v>216</v>
      </c>
      <c r="B218" s="1">
        <v>132</v>
      </c>
      <c r="C218" s="1" t="str">
        <f>HYPERLINK("https://kokusho.nijl.ac.jp/biblio/100347010/132")</f>
        <v>https://kokusho.nijl.ac.jp/biblio/100347010/132</v>
      </c>
    </row>
    <row r="219" spans="1:3" x14ac:dyDescent="0.4">
      <c r="A219" s="1" t="s">
        <v>217</v>
      </c>
      <c r="B219" s="1">
        <v>133</v>
      </c>
      <c r="C219" s="1" t="str">
        <f>HYPERLINK("https://kokusho.nijl.ac.jp/biblio/100347010/133")</f>
        <v>https://kokusho.nijl.ac.jp/biblio/100347010/133</v>
      </c>
    </row>
    <row r="220" spans="1:3" x14ac:dyDescent="0.4">
      <c r="A220" s="1" t="s">
        <v>218</v>
      </c>
      <c r="B220" s="1">
        <v>133</v>
      </c>
      <c r="C220" s="1" t="str">
        <f>HYPERLINK("https://kokusho.nijl.ac.jp/biblio/100347010/133")</f>
        <v>https://kokusho.nijl.ac.jp/biblio/100347010/133</v>
      </c>
    </row>
    <row r="221" spans="1:3" x14ac:dyDescent="0.4">
      <c r="A221" s="1" t="s">
        <v>219</v>
      </c>
      <c r="B221" s="1">
        <v>133</v>
      </c>
      <c r="C221" s="1" t="str">
        <f>HYPERLINK("https://kokusho.nijl.ac.jp/biblio/100347010/133")</f>
        <v>https://kokusho.nijl.ac.jp/biblio/100347010/133</v>
      </c>
    </row>
    <row r="222" spans="1:3" x14ac:dyDescent="0.4">
      <c r="A222" s="1" t="s">
        <v>220</v>
      </c>
      <c r="B222" s="1">
        <v>133</v>
      </c>
      <c r="C222" s="1" t="str">
        <f>HYPERLINK("https://kokusho.nijl.ac.jp/biblio/100347010/133")</f>
        <v>https://kokusho.nijl.ac.jp/biblio/100347010/133</v>
      </c>
    </row>
    <row r="223" spans="1:3" x14ac:dyDescent="0.4">
      <c r="A223" s="1" t="s">
        <v>221</v>
      </c>
      <c r="B223" s="1">
        <v>133</v>
      </c>
      <c r="C223" s="1" t="str">
        <f>HYPERLINK("https://kokusho.nijl.ac.jp/biblio/100347010/133")</f>
        <v>https://kokusho.nijl.ac.jp/biblio/100347010/133</v>
      </c>
    </row>
    <row r="224" spans="1:3" x14ac:dyDescent="0.4">
      <c r="A224" s="1" t="s">
        <v>222</v>
      </c>
      <c r="B224" s="1">
        <v>134</v>
      </c>
      <c r="C224" s="1" t="str">
        <f>HYPERLINK("https://kokusho.nijl.ac.jp/biblio/100347010/134")</f>
        <v>https://kokusho.nijl.ac.jp/biblio/100347010/134</v>
      </c>
    </row>
    <row r="225" spans="1:3" x14ac:dyDescent="0.4">
      <c r="A225" s="1" t="s">
        <v>223</v>
      </c>
      <c r="B225" s="1">
        <v>134</v>
      </c>
      <c r="C225" s="1" t="str">
        <f>HYPERLINK("https://kokusho.nijl.ac.jp/biblio/100347010/134")</f>
        <v>https://kokusho.nijl.ac.jp/biblio/100347010/134</v>
      </c>
    </row>
    <row r="226" spans="1:3" x14ac:dyDescent="0.4">
      <c r="A226" s="1" t="s">
        <v>224</v>
      </c>
      <c r="B226" s="1">
        <v>134</v>
      </c>
      <c r="C226" s="1" t="str">
        <f>HYPERLINK("https://kokusho.nijl.ac.jp/biblio/100347010/134")</f>
        <v>https://kokusho.nijl.ac.jp/biblio/100347010/134</v>
      </c>
    </row>
    <row r="227" spans="1:3" x14ac:dyDescent="0.4">
      <c r="A227" s="1" t="s">
        <v>225</v>
      </c>
      <c r="B227" s="1">
        <v>135</v>
      </c>
      <c r="C227" s="1" t="str">
        <f>HYPERLINK("https://kokusho.nijl.ac.jp/biblio/100347010/135")</f>
        <v>https://kokusho.nijl.ac.jp/biblio/100347010/135</v>
      </c>
    </row>
    <row r="228" spans="1:3" x14ac:dyDescent="0.4">
      <c r="A228" s="1" t="s">
        <v>226</v>
      </c>
      <c r="B228" s="1">
        <v>135</v>
      </c>
      <c r="C228" s="1" t="str">
        <f>HYPERLINK("https://kokusho.nijl.ac.jp/biblio/100347010/135")</f>
        <v>https://kokusho.nijl.ac.jp/biblio/100347010/135</v>
      </c>
    </row>
    <row r="229" spans="1:3" x14ac:dyDescent="0.4">
      <c r="A229" s="1" t="s">
        <v>227</v>
      </c>
      <c r="B229" s="1">
        <v>135</v>
      </c>
      <c r="C229" s="1" t="str">
        <f>HYPERLINK("https://kokusho.nijl.ac.jp/biblio/100347010/135")</f>
        <v>https://kokusho.nijl.ac.jp/biblio/100347010/135</v>
      </c>
    </row>
    <row r="230" spans="1:3" x14ac:dyDescent="0.4">
      <c r="A230" s="1" t="s">
        <v>228</v>
      </c>
      <c r="B230" s="1">
        <v>135</v>
      </c>
      <c r="C230" s="1" t="str">
        <f>HYPERLINK("https://kokusho.nijl.ac.jp/biblio/100347010/135")</f>
        <v>https://kokusho.nijl.ac.jp/biblio/100347010/135</v>
      </c>
    </row>
    <row r="231" spans="1:3" x14ac:dyDescent="0.4">
      <c r="A231" s="1" t="s">
        <v>229</v>
      </c>
      <c r="B231" s="1">
        <v>136</v>
      </c>
      <c r="C231" s="1" t="str">
        <f>HYPERLINK("https://kokusho.nijl.ac.jp/biblio/100347010/136")</f>
        <v>https://kokusho.nijl.ac.jp/biblio/100347010/136</v>
      </c>
    </row>
    <row r="232" spans="1:3" x14ac:dyDescent="0.4">
      <c r="A232" s="1" t="s">
        <v>230</v>
      </c>
      <c r="B232" s="1">
        <v>136</v>
      </c>
      <c r="C232" s="1" t="str">
        <f>HYPERLINK("https://kokusho.nijl.ac.jp/biblio/100347010/136")</f>
        <v>https://kokusho.nijl.ac.jp/biblio/100347010/136</v>
      </c>
    </row>
    <row r="233" spans="1:3" x14ac:dyDescent="0.4">
      <c r="A233" s="1" t="s">
        <v>231</v>
      </c>
      <c r="B233" s="1">
        <v>136</v>
      </c>
      <c r="C233" s="1" t="str">
        <f>HYPERLINK("https://kokusho.nijl.ac.jp/biblio/100347010/136")</f>
        <v>https://kokusho.nijl.ac.jp/biblio/100347010/136</v>
      </c>
    </row>
    <row r="234" spans="1:3" x14ac:dyDescent="0.4">
      <c r="A234" s="1" t="s">
        <v>232</v>
      </c>
      <c r="B234" s="1">
        <v>137</v>
      </c>
      <c r="C234" s="1" t="str">
        <f>HYPERLINK("https://kokusho.nijl.ac.jp/biblio/100347010/137")</f>
        <v>https://kokusho.nijl.ac.jp/biblio/100347010/137</v>
      </c>
    </row>
    <row r="235" spans="1:3" x14ac:dyDescent="0.4">
      <c r="A235" s="1" t="s">
        <v>233</v>
      </c>
      <c r="B235" s="1">
        <v>137</v>
      </c>
      <c r="C235" s="1" t="str">
        <f>HYPERLINK("https://kokusho.nijl.ac.jp/biblio/100347010/137")</f>
        <v>https://kokusho.nijl.ac.jp/biblio/100347010/137</v>
      </c>
    </row>
    <row r="236" spans="1:3" x14ac:dyDescent="0.4">
      <c r="A236" s="1" t="s">
        <v>234</v>
      </c>
      <c r="B236" s="1">
        <v>137</v>
      </c>
      <c r="C236" s="1" t="str">
        <f>HYPERLINK("https://kokusho.nijl.ac.jp/biblio/100347010/137")</f>
        <v>https://kokusho.nijl.ac.jp/biblio/100347010/137</v>
      </c>
    </row>
    <row r="237" spans="1:3" x14ac:dyDescent="0.4">
      <c r="A237" s="1" t="s">
        <v>235</v>
      </c>
      <c r="B237" s="1">
        <v>138</v>
      </c>
      <c r="C237" s="1" t="str">
        <f>HYPERLINK("https://kokusho.nijl.ac.jp/biblio/100347010/138")</f>
        <v>https://kokusho.nijl.ac.jp/biblio/100347010/138</v>
      </c>
    </row>
    <row r="238" spans="1:3" x14ac:dyDescent="0.4">
      <c r="A238" s="1" t="s">
        <v>236</v>
      </c>
      <c r="B238" s="1">
        <v>138</v>
      </c>
      <c r="C238" s="1" t="str">
        <f>HYPERLINK("https://kokusho.nijl.ac.jp/biblio/100347010/138")</f>
        <v>https://kokusho.nijl.ac.jp/biblio/100347010/138</v>
      </c>
    </row>
    <row r="239" spans="1:3" x14ac:dyDescent="0.4">
      <c r="A239" s="1" t="s">
        <v>237</v>
      </c>
      <c r="B239" s="1">
        <v>138</v>
      </c>
      <c r="C239" s="1" t="str">
        <f>HYPERLINK("https://kokusho.nijl.ac.jp/biblio/100347010/138")</f>
        <v>https://kokusho.nijl.ac.jp/biblio/100347010/138</v>
      </c>
    </row>
    <row r="240" spans="1:3" x14ac:dyDescent="0.4">
      <c r="A240" s="1" t="s">
        <v>238</v>
      </c>
      <c r="B240" s="1">
        <v>140</v>
      </c>
      <c r="C240" s="1" t="str">
        <f>HYPERLINK("https://kokusho.nijl.ac.jp/biblio/100347010/140")</f>
        <v>https://kokusho.nijl.ac.jp/biblio/100347010/140</v>
      </c>
    </row>
    <row r="241" spans="1:3" x14ac:dyDescent="0.4">
      <c r="A241" s="1" t="s">
        <v>239</v>
      </c>
      <c r="B241" s="1">
        <v>140</v>
      </c>
      <c r="C241" s="1" t="str">
        <f>HYPERLINK("https://kokusho.nijl.ac.jp/biblio/100347010/140")</f>
        <v>https://kokusho.nijl.ac.jp/biblio/100347010/140</v>
      </c>
    </row>
    <row r="242" spans="1:3" x14ac:dyDescent="0.4">
      <c r="A242" s="1" t="s">
        <v>240</v>
      </c>
      <c r="B242" s="1">
        <v>140</v>
      </c>
      <c r="C242" s="1" t="str">
        <f>HYPERLINK("https://kokusho.nijl.ac.jp/biblio/100347010/140")</f>
        <v>https://kokusho.nijl.ac.jp/biblio/100347010/140</v>
      </c>
    </row>
    <row r="243" spans="1:3" x14ac:dyDescent="0.4">
      <c r="A243" s="1" t="s">
        <v>241</v>
      </c>
      <c r="B243" s="1">
        <v>140</v>
      </c>
      <c r="C243" s="1" t="str">
        <f>HYPERLINK("https://kokusho.nijl.ac.jp/biblio/100347010/140")</f>
        <v>https://kokusho.nijl.ac.jp/biblio/100347010/140</v>
      </c>
    </row>
    <row r="244" spans="1:3" x14ac:dyDescent="0.4">
      <c r="A244" s="1" t="s">
        <v>242</v>
      </c>
      <c r="B244" s="1">
        <v>140</v>
      </c>
      <c r="C244" s="1" t="str">
        <f>HYPERLINK("https://kokusho.nijl.ac.jp/biblio/100347010/140")</f>
        <v>https://kokusho.nijl.ac.jp/biblio/100347010/140</v>
      </c>
    </row>
    <row r="245" spans="1:3" x14ac:dyDescent="0.4">
      <c r="A245" s="1" t="s">
        <v>243</v>
      </c>
      <c r="B245" s="1">
        <v>140</v>
      </c>
      <c r="C245" s="1" t="str">
        <f>HYPERLINK("https://kokusho.nijl.ac.jp/biblio/100347010/140")</f>
        <v>https://kokusho.nijl.ac.jp/biblio/100347010/140</v>
      </c>
    </row>
    <row r="246" spans="1:3" x14ac:dyDescent="0.4">
      <c r="A246" s="1" t="s">
        <v>244</v>
      </c>
      <c r="B246" s="1">
        <v>141</v>
      </c>
      <c r="C246" s="1" t="str">
        <f>HYPERLINK("https://kokusho.nijl.ac.jp/biblio/100347010/141")</f>
        <v>https://kokusho.nijl.ac.jp/biblio/100347010/141</v>
      </c>
    </row>
    <row r="247" spans="1:3" x14ac:dyDescent="0.4">
      <c r="A247" s="1" t="s">
        <v>245</v>
      </c>
      <c r="B247" s="1">
        <v>141</v>
      </c>
      <c r="C247" s="1" t="str">
        <f>HYPERLINK("https://kokusho.nijl.ac.jp/biblio/100347010/141")</f>
        <v>https://kokusho.nijl.ac.jp/biblio/100347010/141</v>
      </c>
    </row>
    <row r="248" spans="1:3" x14ac:dyDescent="0.4">
      <c r="A248" s="1" t="s">
        <v>246</v>
      </c>
      <c r="B248" s="1">
        <v>141</v>
      </c>
      <c r="C248" s="1" t="str">
        <f>HYPERLINK("https://kokusho.nijl.ac.jp/biblio/100347010/141")</f>
        <v>https://kokusho.nijl.ac.jp/biblio/100347010/141</v>
      </c>
    </row>
    <row r="249" spans="1:3" x14ac:dyDescent="0.4">
      <c r="A249" s="1" t="s">
        <v>247</v>
      </c>
      <c r="B249" s="1">
        <v>142</v>
      </c>
      <c r="C249" s="1" t="str">
        <f>HYPERLINK("https://kokusho.nijl.ac.jp/biblio/100347010/142")</f>
        <v>https://kokusho.nijl.ac.jp/biblio/100347010/142</v>
      </c>
    </row>
    <row r="250" spans="1:3" x14ac:dyDescent="0.4">
      <c r="A250" s="1" t="s">
        <v>248</v>
      </c>
      <c r="B250" s="1">
        <v>142</v>
      </c>
      <c r="C250" s="1" t="str">
        <f>HYPERLINK("https://kokusho.nijl.ac.jp/biblio/100347010/142")</f>
        <v>https://kokusho.nijl.ac.jp/biblio/100347010/142</v>
      </c>
    </row>
    <row r="251" spans="1:3" x14ac:dyDescent="0.4">
      <c r="A251" s="1" t="s">
        <v>249</v>
      </c>
      <c r="B251" s="1">
        <v>142</v>
      </c>
      <c r="C251" s="1" t="str">
        <f>HYPERLINK("https://kokusho.nijl.ac.jp/biblio/100347010/142")</f>
        <v>https://kokusho.nijl.ac.jp/biblio/100347010/142</v>
      </c>
    </row>
    <row r="252" spans="1:3" x14ac:dyDescent="0.4">
      <c r="A252" s="1" t="s">
        <v>250</v>
      </c>
      <c r="B252" s="1">
        <v>143</v>
      </c>
      <c r="C252" s="1" t="str">
        <f>HYPERLINK("https://kokusho.nijl.ac.jp/biblio/100347010/143")</f>
        <v>https://kokusho.nijl.ac.jp/biblio/100347010/143</v>
      </c>
    </row>
    <row r="253" spans="1:3" x14ac:dyDescent="0.4">
      <c r="A253" s="1" t="s">
        <v>251</v>
      </c>
      <c r="B253" s="1">
        <v>144</v>
      </c>
      <c r="C253" s="1" t="str">
        <f>HYPERLINK("https://kokusho.nijl.ac.jp/biblio/100347010/144")</f>
        <v>https://kokusho.nijl.ac.jp/biblio/100347010/144</v>
      </c>
    </row>
    <row r="254" spans="1:3" x14ac:dyDescent="0.4">
      <c r="A254" s="1" t="s">
        <v>252</v>
      </c>
      <c r="B254" s="1">
        <v>144</v>
      </c>
      <c r="C254" s="1" t="str">
        <f>HYPERLINK("https://kokusho.nijl.ac.jp/biblio/100347010/144")</f>
        <v>https://kokusho.nijl.ac.jp/biblio/100347010/144</v>
      </c>
    </row>
    <row r="255" spans="1:3" x14ac:dyDescent="0.4">
      <c r="A255" s="1" t="s">
        <v>253</v>
      </c>
      <c r="B255" s="1">
        <v>144</v>
      </c>
      <c r="C255" s="1" t="str">
        <f>HYPERLINK("https://kokusho.nijl.ac.jp/biblio/100347010/144")</f>
        <v>https://kokusho.nijl.ac.jp/biblio/100347010/144</v>
      </c>
    </row>
    <row r="256" spans="1:3" x14ac:dyDescent="0.4">
      <c r="A256" s="1" t="s">
        <v>254</v>
      </c>
      <c r="B256" s="1">
        <v>144</v>
      </c>
      <c r="C256" s="1" t="str">
        <f>HYPERLINK("https://kokusho.nijl.ac.jp/biblio/100347010/144")</f>
        <v>https://kokusho.nijl.ac.jp/biblio/100347010/144</v>
      </c>
    </row>
    <row r="257" spans="1:3" x14ac:dyDescent="0.4">
      <c r="A257" s="1" t="s">
        <v>255</v>
      </c>
      <c r="B257" s="1">
        <v>144</v>
      </c>
      <c r="C257" s="1" t="str">
        <f>HYPERLINK("https://kokusho.nijl.ac.jp/biblio/100347010/144")</f>
        <v>https://kokusho.nijl.ac.jp/biblio/100347010/144</v>
      </c>
    </row>
    <row r="258" spans="1:3" x14ac:dyDescent="0.4">
      <c r="A258" s="1" t="s">
        <v>256</v>
      </c>
      <c r="B258" s="1">
        <v>144</v>
      </c>
      <c r="C258" s="1" t="str">
        <f>HYPERLINK("https://kokusho.nijl.ac.jp/biblio/100347010/144")</f>
        <v>https://kokusho.nijl.ac.jp/biblio/100347010/144</v>
      </c>
    </row>
    <row r="259" spans="1:3" x14ac:dyDescent="0.4">
      <c r="A259" s="1" t="s">
        <v>257</v>
      </c>
      <c r="B259" s="1">
        <v>145</v>
      </c>
      <c r="C259" s="1" t="str">
        <f>HYPERLINK("https://kokusho.nijl.ac.jp/biblio/100347010/145")</f>
        <v>https://kokusho.nijl.ac.jp/biblio/100347010/145</v>
      </c>
    </row>
    <row r="260" spans="1:3" x14ac:dyDescent="0.4">
      <c r="A260" s="1" t="s">
        <v>258</v>
      </c>
      <c r="B260" s="1">
        <v>145</v>
      </c>
      <c r="C260" s="1" t="str">
        <f>HYPERLINK("https://kokusho.nijl.ac.jp/biblio/100347010/145")</f>
        <v>https://kokusho.nijl.ac.jp/biblio/100347010/145</v>
      </c>
    </row>
    <row r="261" spans="1:3" x14ac:dyDescent="0.4">
      <c r="A261" s="1" t="s">
        <v>259</v>
      </c>
      <c r="B261" s="1">
        <v>145</v>
      </c>
      <c r="C261" s="1" t="str">
        <f>HYPERLINK("https://kokusho.nijl.ac.jp/biblio/100347010/145")</f>
        <v>https://kokusho.nijl.ac.jp/biblio/100347010/145</v>
      </c>
    </row>
    <row r="262" spans="1:3" x14ac:dyDescent="0.4">
      <c r="A262" s="1" t="s">
        <v>260</v>
      </c>
      <c r="B262" s="1">
        <v>145</v>
      </c>
      <c r="C262" s="1" t="str">
        <f>HYPERLINK("https://kokusho.nijl.ac.jp/biblio/100347010/145")</f>
        <v>https://kokusho.nijl.ac.jp/biblio/100347010/145</v>
      </c>
    </row>
    <row r="263" spans="1:3" x14ac:dyDescent="0.4">
      <c r="A263" s="1" t="s">
        <v>261</v>
      </c>
      <c r="B263" s="1">
        <v>145</v>
      </c>
      <c r="C263" s="1" t="str">
        <f>HYPERLINK("https://kokusho.nijl.ac.jp/biblio/100347010/145")</f>
        <v>https://kokusho.nijl.ac.jp/biblio/100347010/145</v>
      </c>
    </row>
    <row r="264" spans="1:3" x14ac:dyDescent="0.4">
      <c r="A264" s="1" t="s">
        <v>262</v>
      </c>
      <c r="B264" s="1">
        <v>146</v>
      </c>
      <c r="C264" s="1" t="str">
        <f>HYPERLINK("https://kokusho.nijl.ac.jp/biblio/100347010/146")</f>
        <v>https://kokusho.nijl.ac.jp/biblio/100347010/146</v>
      </c>
    </row>
    <row r="265" spans="1:3" x14ac:dyDescent="0.4">
      <c r="A265" s="2" t="s">
        <v>263</v>
      </c>
      <c r="B265" s="1">
        <v>149</v>
      </c>
      <c r="C265" s="1" t="str">
        <f>HYPERLINK("https://kokusho.nijl.ac.jp/biblio/100347010/149")</f>
        <v>https://kokusho.nijl.ac.jp/biblio/100347010/149</v>
      </c>
    </row>
    <row r="266" spans="1:3" x14ac:dyDescent="0.4">
      <c r="A266" s="2" t="s">
        <v>264</v>
      </c>
      <c r="B266" s="1">
        <v>153</v>
      </c>
      <c r="C266" s="1" t="str">
        <f>HYPERLINK("https://kokusho.nijl.ac.jp/biblio/100347010/153")</f>
        <v>https://kokusho.nijl.ac.jp/biblio/100347010/153</v>
      </c>
    </row>
    <row r="267" spans="1:3" x14ac:dyDescent="0.4">
      <c r="A267" s="1" t="s">
        <v>265</v>
      </c>
      <c r="B267" s="1">
        <v>154</v>
      </c>
      <c r="C267" s="1" t="str">
        <f>HYPERLINK("https://kokusho.nijl.ac.jp/biblio/100347010/154")</f>
        <v>https://kokusho.nijl.ac.jp/biblio/100347010/154</v>
      </c>
    </row>
    <row r="268" spans="1:3" x14ac:dyDescent="0.4">
      <c r="A268" s="1" t="s">
        <v>266</v>
      </c>
      <c r="B268" s="1">
        <v>154</v>
      </c>
      <c r="C268" s="1" t="str">
        <f>HYPERLINK("https://kokusho.nijl.ac.jp/biblio/100347010/154")</f>
        <v>https://kokusho.nijl.ac.jp/biblio/100347010/154</v>
      </c>
    </row>
    <row r="269" spans="1:3" x14ac:dyDescent="0.4">
      <c r="A269" s="1" t="s">
        <v>267</v>
      </c>
      <c r="B269" s="1">
        <v>154</v>
      </c>
      <c r="C269" s="1" t="str">
        <f>HYPERLINK("https://kokusho.nijl.ac.jp/biblio/100347010/154")</f>
        <v>https://kokusho.nijl.ac.jp/biblio/100347010/154</v>
      </c>
    </row>
    <row r="270" spans="1:3" x14ac:dyDescent="0.4">
      <c r="A270" s="1" t="s">
        <v>268</v>
      </c>
      <c r="B270" s="1">
        <v>154</v>
      </c>
      <c r="C270" s="1" t="str">
        <f>HYPERLINK("https://kokusho.nijl.ac.jp/biblio/100347010/154")</f>
        <v>https://kokusho.nijl.ac.jp/biblio/100347010/154</v>
      </c>
    </row>
    <row r="271" spans="1:3" x14ac:dyDescent="0.4">
      <c r="A271" s="1" t="s">
        <v>269</v>
      </c>
      <c r="B271" s="1">
        <v>156</v>
      </c>
      <c r="C271" s="1" t="str">
        <f>HYPERLINK("https://kokusho.nijl.ac.jp/biblio/100347010/156")</f>
        <v>https://kokusho.nijl.ac.jp/biblio/100347010/156</v>
      </c>
    </row>
    <row r="272" spans="1:3" x14ac:dyDescent="0.4">
      <c r="A272" s="1" t="s">
        <v>270</v>
      </c>
      <c r="B272" s="1">
        <v>157</v>
      </c>
      <c r="C272" s="1" t="str">
        <f>HYPERLINK("https://kokusho.nijl.ac.jp/biblio/100347010/157")</f>
        <v>https://kokusho.nijl.ac.jp/biblio/100347010/157</v>
      </c>
    </row>
    <row r="273" spans="1:3" x14ac:dyDescent="0.4">
      <c r="A273" s="1" t="s">
        <v>271</v>
      </c>
      <c r="B273" s="1">
        <v>157</v>
      </c>
      <c r="C273" s="1" t="str">
        <f>HYPERLINK("https://kokusho.nijl.ac.jp/biblio/100347010/157")</f>
        <v>https://kokusho.nijl.ac.jp/biblio/100347010/157</v>
      </c>
    </row>
    <row r="274" spans="1:3" x14ac:dyDescent="0.4">
      <c r="A274" s="1" t="s">
        <v>272</v>
      </c>
      <c r="B274" s="1">
        <v>157</v>
      </c>
      <c r="C274" s="1" t="str">
        <f>HYPERLINK("https://kokusho.nijl.ac.jp/biblio/100347010/157")</f>
        <v>https://kokusho.nijl.ac.jp/biblio/100347010/157</v>
      </c>
    </row>
    <row r="275" spans="1:3" x14ac:dyDescent="0.4">
      <c r="A275" s="1" t="s">
        <v>273</v>
      </c>
      <c r="B275" s="1">
        <v>157</v>
      </c>
      <c r="C275" s="1" t="str">
        <f>HYPERLINK("https://kokusho.nijl.ac.jp/biblio/100347010/157")</f>
        <v>https://kokusho.nijl.ac.jp/biblio/100347010/157</v>
      </c>
    </row>
    <row r="276" spans="1:3" x14ac:dyDescent="0.4">
      <c r="A276" s="1" t="s">
        <v>274</v>
      </c>
      <c r="B276" s="1">
        <v>157</v>
      </c>
      <c r="C276" s="1" t="str">
        <f>HYPERLINK("https://kokusho.nijl.ac.jp/biblio/100347010/157")</f>
        <v>https://kokusho.nijl.ac.jp/biblio/100347010/157</v>
      </c>
    </row>
    <row r="277" spans="1:3" x14ac:dyDescent="0.4">
      <c r="A277" s="2" t="s">
        <v>275</v>
      </c>
      <c r="B277" s="1">
        <v>158</v>
      </c>
      <c r="C277" s="1" t="str">
        <f>HYPERLINK("https://kokusho.nijl.ac.jp/biblio/100347010/158")</f>
        <v>https://kokusho.nijl.ac.jp/biblio/100347010/158</v>
      </c>
    </row>
    <row r="278" spans="1:3" x14ac:dyDescent="0.4">
      <c r="A278" s="1" t="s">
        <v>276</v>
      </c>
      <c r="B278" s="1">
        <v>159</v>
      </c>
      <c r="C278" s="1" t="str">
        <f>HYPERLINK("https://kokusho.nijl.ac.jp/biblio/100347010/159")</f>
        <v>https://kokusho.nijl.ac.jp/biblio/100347010/159</v>
      </c>
    </row>
    <row r="279" spans="1:3" x14ac:dyDescent="0.4">
      <c r="A279" s="1" t="s">
        <v>277</v>
      </c>
      <c r="B279" s="1">
        <v>159</v>
      </c>
      <c r="C279" s="1" t="str">
        <f>HYPERLINK("https://kokusho.nijl.ac.jp/biblio/100347010/159")</f>
        <v>https://kokusho.nijl.ac.jp/biblio/100347010/159</v>
      </c>
    </row>
    <row r="280" spans="1:3" x14ac:dyDescent="0.4">
      <c r="A280" s="1" t="s">
        <v>278</v>
      </c>
      <c r="B280" s="1">
        <v>160</v>
      </c>
      <c r="C280" s="1" t="str">
        <f>HYPERLINK("https://kokusho.nijl.ac.jp/biblio/100347010/160")</f>
        <v>https://kokusho.nijl.ac.jp/biblio/100347010/160</v>
      </c>
    </row>
    <row r="281" spans="1:3" x14ac:dyDescent="0.4">
      <c r="A281" s="1" t="s">
        <v>279</v>
      </c>
      <c r="B281" s="1">
        <v>160</v>
      </c>
      <c r="C281" s="1" t="str">
        <f>HYPERLINK("https://kokusho.nijl.ac.jp/biblio/100347010/160")</f>
        <v>https://kokusho.nijl.ac.jp/biblio/100347010/160</v>
      </c>
    </row>
    <row r="282" spans="1:3" x14ac:dyDescent="0.4">
      <c r="A282" s="1" t="s">
        <v>280</v>
      </c>
      <c r="B282" s="1">
        <v>160</v>
      </c>
      <c r="C282" s="1" t="str">
        <f>HYPERLINK("https://kokusho.nijl.ac.jp/biblio/100347010/160")</f>
        <v>https://kokusho.nijl.ac.jp/biblio/100347010/160</v>
      </c>
    </row>
    <row r="283" spans="1:3" x14ac:dyDescent="0.4">
      <c r="A283" s="1" t="s">
        <v>281</v>
      </c>
      <c r="B283" s="1">
        <v>161</v>
      </c>
      <c r="C283" s="1" t="str">
        <f>HYPERLINK("https://kokusho.nijl.ac.jp/biblio/100347010/161")</f>
        <v>https://kokusho.nijl.ac.jp/biblio/100347010/161</v>
      </c>
    </row>
    <row r="284" spans="1:3" x14ac:dyDescent="0.4">
      <c r="A284" s="1" t="s">
        <v>282</v>
      </c>
      <c r="B284" s="1">
        <v>161</v>
      </c>
      <c r="C284" s="1" t="str">
        <f>HYPERLINK("https://kokusho.nijl.ac.jp/biblio/100347010/161")</f>
        <v>https://kokusho.nijl.ac.jp/biblio/100347010/161</v>
      </c>
    </row>
    <row r="285" spans="1:3" x14ac:dyDescent="0.4">
      <c r="A285" s="1" t="s">
        <v>283</v>
      </c>
      <c r="B285" s="1">
        <v>163</v>
      </c>
      <c r="C285" s="1" t="str">
        <f>HYPERLINK("https://kokusho.nijl.ac.jp/biblio/100347010/163")</f>
        <v>https://kokusho.nijl.ac.jp/biblio/100347010/163</v>
      </c>
    </row>
    <row r="286" spans="1:3" x14ac:dyDescent="0.4">
      <c r="A286" s="1" t="s">
        <v>284</v>
      </c>
      <c r="B286" s="1">
        <v>164</v>
      </c>
      <c r="C286" s="1" t="str">
        <f>HYPERLINK("https://kokusho.nijl.ac.jp/biblio/100347010/164")</f>
        <v>https://kokusho.nijl.ac.jp/biblio/100347010/164</v>
      </c>
    </row>
    <row r="287" spans="1:3" x14ac:dyDescent="0.4">
      <c r="A287" s="1" t="s">
        <v>285</v>
      </c>
      <c r="B287" s="1">
        <v>165</v>
      </c>
      <c r="C287" s="1" t="str">
        <f>HYPERLINK("https://kokusho.nijl.ac.jp/biblio/100347010/165")</f>
        <v>https://kokusho.nijl.ac.jp/biblio/100347010/165</v>
      </c>
    </row>
    <row r="288" spans="1:3" x14ac:dyDescent="0.4">
      <c r="A288" s="1" t="s">
        <v>286</v>
      </c>
      <c r="B288" s="1">
        <v>165</v>
      </c>
      <c r="C288" s="1" t="str">
        <f>HYPERLINK("https://kokusho.nijl.ac.jp/biblio/100347010/165")</f>
        <v>https://kokusho.nijl.ac.jp/biblio/100347010/165</v>
      </c>
    </row>
    <row r="289" spans="1:3" x14ac:dyDescent="0.4">
      <c r="A289" s="1" t="s">
        <v>287</v>
      </c>
      <c r="B289" s="1">
        <v>165</v>
      </c>
      <c r="C289" s="1" t="str">
        <f>HYPERLINK("https://kokusho.nijl.ac.jp/biblio/100347010/165")</f>
        <v>https://kokusho.nijl.ac.jp/biblio/100347010/165</v>
      </c>
    </row>
    <row r="290" spans="1:3" x14ac:dyDescent="0.4">
      <c r="A290" s="1" t="s">
        <v>288</v>
      </c>
      <c r="B290" s="1">
        <v>166</v>
      </c>
      <c r="C290" s="1" t="str">
        <f>HYPERLINK("https://kokusho.nijl.ac.jp/biblio/100347010/166")</f>
        <v>https://kokusho.nijl.ac.jp/biblio/100347010/166</v>
      </c>
    </row>
    <row r="291" spans="1:3" x14ac:dyDescent="0.4">
      <c r="A291" s="1" t="s">
        <v>289</v>
      </c>
      <c r="B291" s="1">
        <v>166</v>
      </c>
      <c r="C291" s="1" t="str">
        <f>HYPERLINK("https://kokusho.nijl.ac.jp/biblio/100347010/166")</f>
        <v>https://kokusho.nijl.ac.jp/biblio/100347010/166</v>
      </c>
    </row>
    <row r="292" spans="1:3" x14ac:dyDescent="0.4">
      <c r="A292" s="1" t="s">
        <v>290</v>
      </c>
      <c r="B292" s="1">
        <v>166</v>
      </c>
      <c r="C292" s="1" t="str">
        <f>HYPERLINK("https://kokusho.nijl.ac.jp/biblio/100347010/166")</f>
        <v>https://kokusho.nijl.ac.jp/biblio/100347010/166</v>
      </c>
    </row>
    <row r="293" spans="1:3" x14ac:dyDescent="0.4">
      <c r="A293" s="1" t="s">
        <v>291</v>
      </c>
      <c r="B293" s="1">
        <v>166</v>
      </c>
      <c r="C293" s="1" t="str">
        <f>HYPERLINK("https://kokusho.nijl.ac.jp/biblio/100347010/166")</f>
        <v>https://kokusho.nijl.ac.jp/biblio/100347010/166</v>
      </c>
    </row>
    <row r="294" spans="1:3" x14ac:dyDescent="0.4">
      <c r="A294" s="1" t="s">
        <v>292</v>
      </c>
      <c r="B294" s="1">
        <v>167</v>
      </c>
      <c r="C294" s="1" t="str">
        <f>HYPERLINK("https://kokusho.nijl.ac.jp/biblio/100347010/167")</f>
        <v>https://kokusho.nijl.ac.jp/biblio/100347010/167</v>
      </c>
    </row>
    <row r="295" spans="1:3" x14ac:dyDescent="0.4">
      <c r="A295" s="1" t="s">
        <v>293</v>
      </c>
      <c r="B295" s="1">
        <v>167</v>
      </c>
      <c r="C295" s="1" t="str">
        <f>HYPERLINK("https://kokusho.nijl.ac.jp/biblio/100347010/167")</f>
        <v>https://kokusho.nijl.ac.jp/biblio/100347010/167</v>
      </c>
    </row>
    <row r="296" spans="1:3" x14ac:dyDescent="0.4">
      <c r="A296" s="1" t="s">
        <v>294</v>
      </c>
      <c r="B296" s="1">
        <v>168</v>
      </c>
      <c r="C296" s="1" t="str">
        <f>HYPERLINK("https://kokusho.nijl.ac.jp/biblio/100347010/168")</f>
        <v>https://kokusho.nijl.ac.jp/biblio/100347010/168</v>
      </c>
    </row>
    <row r="297" spans="1:3" x14ac:dyDescent="0.4">
      <c r="A297" s="1" t="s">
        <v>295</v>
      </c>
      <c r="B297" s="1">
        <v>168</v>
      </c>
      <c r="C297" s="1" t="str">
        <f>HYPERLINK("https://kokusho.nijl.ac.jp/biblio/100347010/168")</f>
        <v>https://kokusho.nijl.ac.jp/biblio/100347010/168</v>
      </c>
    </row>
    <row r="298" spans="1:3" x14ac:dyDescent="0.4">
      <c r="A298" s="1" t="s">
        <v>296</v>
      </c>
      <c r="B298" s="1">
        <v>168</v>
      </c>
      <c r="C298" s="1" t="str">
        <f>HYPERLINK("https://kokusho.nijl.ac.jp/biblio/100347010/168")</f>
        <v>https://kokusho.nijl.ac.jp/biblio/100347010/168</v>
      </c>
    </row>
    <row r="299" spans="1:3" x14ac:dyDescent="0.4">
      <c r="A299" s="1" t="s">
        <v>297</v>
      </c>
      <c r="B299" s="1">
        <v>168</v>
      </c>
      <c r="C299" s="1" t="str">
        <f>HYPERLINK("https://kokusho.nijl.ac.jp/biblio/100347010/168")</f>
        <v>https://kokusho.nijl.ac.jp/biblio/100347010/168</v>
      </c>
    </row>
    <row r="300" spans="1:3" x14ac:dyDescent="0.4">
      <c r="A300" s="1" t="s">
        <v>298</v>
      </c>
      <c r="B300" s="1">
        <v>169</v>
      </c>
      <c r="C300" s="1" t="str">
        <f>HYPERLINK("https://kokusho.nijl.ac.jp/biblio/100347010/169")</f>
        <v>https://kokusho.nijl.ac.jp/biblio/100347010/169</v>
      </c>
    </row>
    <row r="301" spans="1:3" x14ac:dyDescent="0.4">
      <c r="A301" s="1" t="s">
        <v>299</v>
      </c>
      <c r="B301" s="1">
        <v>169</v>
      </c>
      <c r="C301" s="1" t="str">
        <f>HYPERLINK("https://kokusho.nijl.ac.jp/biblio/100347010/169")</f>
        <v>https://kokusho.nijl.ac.jp/biblio/100347010/169</v>
      </c>
    </row>
    <row r="302" spans="1:3" x14ac:dyDescent="0.4">
      <c r="A302" s="1" t="s">
        <v>300</v>
      </c>
      <c r="B302" s="1">
        <v>169</v>
      </c>
      <c r="C302" s="1" t="str">
        <f>HYPERLINK("https://kokusho.nijl.ac.jp/biblio/100347010/169")</f>
        <v>https://kokusho.nijl.ac.jp/biblio/100347010/169</v>
      </c>
    </row>
    <row r="303" spans="1:3" x14ac:dyDescent="0.4">
      <c r="A303" s="1" t="s">
        <v>301</v>
      </c>
      <c r="B303" s="1">
        <v>170</v>
      </c>
      <c r="C303" s="1" t="str">
        <f>HYPERLINK("https://kokusho.nijl.ac.jp/biblio/100347010/170")</f>
        <v>https://kokusho.nijl.ac.jp/biblio/100347010/170</v>
      </c>
    </row>
    <row r="304" spans="1:3" x14ac:dyDescent="0.4">
      <c r="A304" s="1" t="s">
        <v>302</v>
      </c>
      <c r="B304" s="1">
        <v>170</v>
      </c>
      <c r="C304" s="1" t="str">
        <f>HYPERLINK("https://kokusho.nijl.ac.jp/biblio/100347010/170")</f>
        <v>https://kokusho.nijl.ac.jp/biblio/100347010/170</v>
      </c>
    </row>
    <row r="305" spans="1:3" x14ac:dyDescent="0.4">
      <c r="A305" s="1" t="s">
        <v>303</v>
      </c>
      <c r="B305" s="1">
        <v>170</v>
      </c>
      <c r="C305" s="1" t="str">
        <f>HYPERLINK("https://kokusho.nijl.ac.jp/biblio/100347010/170")</f>
        <v>https://kokusho.nijl.ac.jp/biblio/100347010/170</v>
      </c>
    </row>
    <row r="306" spans="1:3" x14ac:dyDescent="0.4">
      <c r="A306" s="1" t="s">
        <v>304</v>
      </c>
      <c r="B306" s="1">
        <v>171</v>
      </c>
      <c r="C306" s="1" t="str">
        <f>HYPERLINK("https://kokusho.nijl.ac.jp/biblio/100347010/171")</f>
        <v>https://kokusho.nijl.ac.jp/biblio/100347010/171</v>
      </c>
    </row>
    <row r="307" spans="1:3" x14ac:dyDescent="0.4">
      <c r="A307" s="1" t="s">
        <v>305</v>
      </c>
      <c r="B307" s="1">
        <v>171</v>
      </c>
      <c r="C307" s="1" t="str">
        <f>HYPERLINK("https://kokusho.nijl.ac.jp/biblio/100347010/171")</f>
        <v>https://kokusho.nijl.ac.jp/biblio/100347010/171</v>
      </c>
    </row>
    <row r="308" spans="1:3" x14ac:dyDescent="0.4">
      <c r="A308" s="1" t="s">
        <v>306</v>
      </c>
      <c r="B308" s="1">
        <v>171</v>
      </c>
      <c r="C308" s="1" t="str">
        <f>HYPERLINK("https://kokusho.nijl.ac.jp/biblio/100347010/171")</f>
        <v>https://kokusho.nijl.ac.jp/biblio/100347010/171</v>
      </c>
    </row>
    <row r="309" spans="1:3" x14ac:dyDescent="0.4">
      <c r="A309" s="1" t="s">
        <v>307</v>
      </c>
      <c r="B309" s="1">
        <v>172</v>
      </c>
      <c r="C309" s="1" t="str">
        <f>HYPERLINK("https://kokusho.nijl.ac.jp/biblio/100347010/172")</f>
        <v>https://kokusho.nijl.ac.jp/biblio/100347010/172</v>
      </c>
    </row>
    <row r="310" spans="1:3" x14ac:dyDescent="0.4">
      <c r="A310" s="1" t="s">
        <v>308</v>
      </c>
      <c r="B310" s="1">
        <v>172</v>
      </c>
      <c r="C310" s="1" t="str">
        <f>HYPERLINK("https://kokusho.nijl.ac.jp/biblio/100347010/172")</f>
        <v>https://kokusho.nijl.ac.jp/biblio/100347010/172</v>
      </c>
    </row>
    <row r="311" spans="1:3" x14ac:dyDescent="0.4">
      <c r="A311" s="1" t="s">
        <v>309</v>
      </c>
      <c r="B311" s="1">
        <v>172</v>
      </c>
      <c r="C311" s="1" t="str">
        <f>HYPERLINK("https://kokusho.nijl.ac.jp/biblio/100347010/172")</f>
        <v>https://kokusho.nijl.ac.jp/biblio/100347010/172</v>
      </c>
    </row>
    <row r="312" spans="1:3" x14ac:dyDescent="0.4">
      <c r="A312" s="1" t="s">
        <v>310</v>
      </c>
      <c r="B312" s="1">
        <v>172</v>
      </c>
      <c r="C312" s="1" t="str">
        <f>HYPERLINK("https://kokusho.nijl.ac.jp/biblio/100347010/172")</f>
        <v>https://kokusho.nijl.ac.jp/biblio/100347010/172</v>
      </c>
    </row>
    <row r="313" spans="1:3" x14ac:dyDescent="0.4">
      <c r="A313" s="1" t="s">
        <v>311</v>
      </c>
      <c r="B313" s="1">
        <v>173</v>
      </c>
      <c r="C313" s="1" t="str">
        <f>HYPERLINK("https://kokusho.nijl.ac.jp/biblio/100347010/173")</f>
        <v>https://kokusho.nijl.ac.jp/biblio/100347010/173</v>
      </c>
    </row>
    <row r="314" spans="1:3" x14ac:dyDescent="0.4">
      <c r="A314" s="1" t="s">
        <v>312</v>
      </c>
      <c r="B314" s="1">
        <v>173</v>
      </c>
      <c r="C314" s="1" t="str">
        <f>HYPERLINK("https://kokusho.nijl.ac.jp/biblio/100347010/173")</f>
        <v>https://kokusho.nijl.ac.jp/biblio/100347010/173</v>
      </c>
    </row>
    <row r="315" spans="1:3" x14ac:dyDescent="0.4">
      <c r="A315" s="1" t="s">
        <v>313</v>
      </c>
      <c r="B315" s="1">
        <v>173</v>
      </c>
      <c r="C315" s="1" t="str">
        <f>HYPERLINK("https://kokusho.nijl.ac.jp/biblio/100347010/173")</f>
        <v>https://kokusho.nijl.ac.jp/biblio/100347010/173</v>
      </c>
    </row>
    <row r="316" spans="1:3" x14ac:dyDescent="0.4">
      <c r="A316" s="1" t="s">
        <v>314</v>
      </c>
      <c r="B316" s="1">
        <v>174</v>
      </c>
      <c r="C316" s="1" t="str">
        <f>HYPERLINK("https://kokusho.nijl.ac.jp/biblio/100347010/174")</f>
        <v>https://kokusho.nijl.ac.jp/biblio/100347010/174</v>
      </c>
    </row>
    <row r="317" spans="1:3" x14ac:dyDescent="0.4">
      <c r="A317" s="1" t="s">
        <v>315</v>
      </c>
      <c r="B317" s="1">
        <v>174</v>
      </c>
      <c r="C317" s="1" t="str">
        <f>HYPERLINK("https://kokusho.nijl.ac.jp/biblio/100347010/174")</f>
        <v>https://kokusho.nijl.ac.jp/biblio/100347010/174</v>
      </c>
    </row>
    <row r="318" spans="1:3" x14ac:dyDescent="0.4">
      <c r="A318" s="1" t="s">
        <v>316</v>
      </c>
      <c r="B318" s="1">
        <v>175</v>
      </c>
      <c r="C318" s="1" t="str">
        <f>HYPERLINK("https://kokusho.nijl.ac.jp/biblio/100347010/175")</f>
        <v>https://kokusho.nijl.ac.jp/biblio/100347010/175</v>
      </c>
    </row>
    <row r="319" spans="1:3" x14ac:dyDescent="0.4">
      <c r="A319" s="1" t="s">
        <v>317</v>
      </c>
      <c r="B319" s="1">
        <v>175</v>
      </c>
      <c r="C319" s="1" t="str">
        <f>HYPERLINK("https://kokusho.nijl.ac.jp/biblio/100347010/175")</f>
        <v>https://kokusho.nijl.ac.jp/biblio/100347010/175</v>
      </c>
    </row>
    <row r="320" spans="1:3" x14ac:dyDescent="0.4">
      <c r="A320" s="1" t="s">
        <v>318</v>
      </c>
      <c r="B320" s="1">
        <v>175</v>
      </c>
      <c r="C320" s="1" t="str">
        <f>HYPERLINK("https://kokusho.nijl.ac.jp/biblio/100347010/175")</f>
        <v>https://kokusho.nijl.ac.jp/biblio/100347010/175</v>
      </c>
    </row>
    <row r="321" spans="1:3" x14ac:dyDescent="0.4">
      <c r="A321" s="1" t="s">
        <v>319</v>
      </c>
      <c r="B321" s="1">
        <v>175</v>
      </c>
      <c r="C321" s="1" t="str">
        <f>HYPERLINK("https://kokusho.nijl.ac.jp/biblio/100347010/175")</f>
        <v>https://kokusho.nijl.ac.jp/biblio/100347010/175</v>
      </c>
    </row>
    <row r="322" spans="1:3" x14ac:dyDescent="0.4">
      <c r="A322" s="1" t="s">
        <v>320</v>
      </c>
      <c r="B322" s="1">
        <v>175</v>
      </c>
      <c r="C322" s="1" t="str">
        <f>HYPERLINK("https://kokusho.nijl.ac.jp/biblio/100347010/175")</f>
        <v>https://kokusho.nijl.ac.jp/biblio/100347010/175</v>
      </c>
    </row>
    <row r="323" spans="1:3" x14ac:dyDescent="0.4">
      <c r="A323" s="1" t="s">
        <v>321</v>
      </c>
      <c r="B323" s="1">
        <v>176</v>
      </c>
      <c r="C323" s="1" t="str">
        <f>HYPERLINK("https://kokusho.nijl.ac.jp/biblio/100347010/176")</f>
        <v>https://kokusho.nijl.ac.jp/biblio/100347010/176</v>
      </c>
    </row>
    <row r="324" spans="1:3" x14ac:dyDescent="0.4">
      <c r="A324" s="1" t="s">
        <v>322</v>
      </c>
      <c r="B324" s="1">
        <v>176</v>
      </c>
      <c r="C324" s="1" t="str">
        <f>HYPERLINK("https://kokusho.nijl.ac.jp/biblio/100347010/176")</f>
        <v>https://kokusho.nijl.ac.jp/biblio/100347010/176</v>
      </c>
    </row>
    <row r="325" spans="1:3" x14ac:dyDescent="0.4">
      <c r="A325" s="1" t="s">
        <v>323</v>
      </c>
      <c r="B325" s="1">
        <v>176</v>
      </c>
      <c r="C325" s="1" t="str">
        <f>HYPERLINK("https://kokusho.nijl.ac.jp/biblio/100347010/176")</f>
        <v>https://kokusho.nijl.ac.jp/biblio/100347010/176</v>
      </c>
    </row>
    <row r="326" spans="1:3" x14ac:dyDescent="0.4">
      <c r="A326" s="1" t="s">
        <v>324</v>
      </c>
      <c r="B326" s="1">
        <v>176</v>
      </c>
      <c r="C326" s="1" t="str">
        <f>HYPERLINK("https://kokusho.nijl.ac.jp/biblio/100347010/176")</f>
        <v>https://kokusho.nijl.ac.jp/biblio/100347010/176</v>
      </c>
    </row>
    <row r="327" spans="1:3" x14ac:dyDescent="0.4">
      <c r="A327" s="1" t="s">
        <v>325</v>
      </c>
      <c r="B327" s="1">
        <v>176</v>
      </c>
      <c r="C327" s="1" t="str">
        <f>HYPERLINK("https://kokusho.nijl.ac.jp/biblio/100347010/176")</f>
        <v>https://kokusho.nijl.ac.jp/biblio/100347010/176</v>
      </c>
    </row>
    <row r="328" spans="1:3" x14ac:dyDescent="0.4">
      <c r="A328" s="1" t="s">
        <v>326</v>
      </c>
      <c r="B328" s="1">
        <v>177</v>
      </c>
      <c r="C328" s="1" t="str">
        <f>HYPERLINK("https://kokusho.nijl.ac.jp/biblio/100347010/177")</f>
        <v>https://kokusho.nijl.ac.jp/biblio/100347010/177</v>
      </c>
    </row>
    <row r="329" spans="1:3" x14ac:dyDescent="0.4">
      <c r="A329" s="1" t="s">
        <v>327</v>
      </c>
      <c r="B329" s="1">
        <v>177</v>
      </c>
      <c r="C329" s="1" t="str">
        <f>HYPERLINK("https://kokusho.nijl.ac.jp/biblio/100347010/177")</f>
        <v>https://kokusho.nijl.ac.jp/biblio/100347010/177</v>
      </c>
    </row>
    <row r="330" spans="1:3" x14ac:dyDescent="0.4">
      <c r="A330" s="1" t="s">
        <v>328</v>
      </c>
      <c r="B330" s="1">
        <v>177</v>
      </c>
      <c r="C330" s="1" t="str">
        <f>HYPERLINK("https://kokusho.nijl.ac.jp/biblio/100347010/177")</f>
        <v>https://kokusho.nijl.ac.jp/biblio/100347010/177</v>
      </c>
    </row>
    <row r="331" spans="1:3" x14ac:dyDescent="0.4">
      <c r="A331" s="1" t="s">
        <v>329</v>
      </c>
      <c r="B331" s="1">
        <v>177</v>
      </c>
      <c r="C331" s="1" t="str">
        <f>HYPERLINK("https://kokusho.nijl.ac.jp/biblio/100347010/177")</f>
        <v>https://kokusho.nijl.ac.jp/biblio/100347010/177</v>
      </c>
    </row>
    <row r="332" spans="1:3" x14ac:dyDescent="0.4">
      <c r="A332" s="1" t="s">
        <v>330</v>
      </c>
      <c r="B332" s="1">
        <v>177</v>
      </c>
      <c r="C332" s="1" t="str">
        <f>HYPERLINK("https://kokusho.nijl.ac.jp/biblio/100347010/177")</f>
        <v>https://kokusho.nijl.ac.jp/biblio/100347010/177</v>
      </c>
    </row>
    <row r="333" spans="1:3" x14ac:dyDescent="0.4">
      <c r="A333" s="1" t="s">
        <v>331</v>
      </c>
      <c r="B333" s="1">
        <v>178</v>
      </c>
      <c r="C333" s="1" t="str">
        <f>HYPERLINK("https://kokusho.nijl.ac.jp/biblio/100347010/178")</f>
        <v>https://kokusho.nijl.ac.jp/biblio/100347010/178</v>
      </c>
    </row>
    <row r="334" spans="1:3" x14ac:dyDescent="0.4">
      <c r="A334" s="1" t="s">
        <v>332</v>
      </c>
      <c r="B334" s="1">
        <v>178</v>
      </c>
      <c r="C334" s="1" t="str">
        <f>HYPERLINK("https://kokusho.nijl.ac.jp/biblio/100347010/178")</f>
        <v>https://kokusho.nijl.ac.jp/biblio/100347010/178</v>
      </c>
    </row>
    <row r="335" spans="1:3" x14ac:dyDescent="0.4">
      <c r="A335" s="1" t="s">
        <v>333</v>
      </c>
      <c r="B335" s="1">
        <v>178</v>
      </c>
      <c r="C335" s="1" t="str">
        <f>HYPERLINK("https://kokusho.nijl.ac.jp/biblio/100347010/178")</f>
        <v>https://kokusho.nijl.ac.jp/biblio/100347010/178</v>
      </c>
    </row>
    <row r="336" spans="1:3" x14ac:dyDescent="0.4">
      <c r="A336" s="1" t="s">
        <v>334</v>
      </c>
      <c r="B336" s="1">
        <v>179</v>
      </c>
      <c r="C336" s="1" t="str">
        <f>HYPERLINK("https://kokusho.nijl.ac.jp/biblio/100347010/179")</f>
        <v>https://kokusho.nijl.ac.jp/biblio/100347010/179</v>
      </c>
    </row>
    <row r="337" spans="1:3" x14ac:dyDescent="0.4">
      <c r="A337" s="1" t="s">
        <v>335</v>
      </c>
      <c r="B337" s="1">
        <v>179</v>
      </c>
      <c r="C337" s="1" t="str">
        <f>HYPERLINK("https://kokusho.nijl.ac.jp/biblio/100347010/179")</f>
        <v>https://kokusho.nijl.ac.jp/biblio/100347010/179</v>
      </c>
    </row>
    <row r="338" spans="1:3" x14ac:dyDescent="0.4">
      <c r="A338" s="1" t="s">
        <v>336</v>
      </c>
      <c r="B338" s="1">
        <v>180</v>
      </c>
      <c r="C338" s="1" t="str">
        <f>HYPERLINK("https://kokusho.nijl.ac.jp/biblio/100347010/180")</f>
        <v>https://kokusho.nijl.ac.jp/biblio/100347010/180</v>
      </c>
    </row>
    <row r="339" spans="1:3" x14ac:dyDescent="0.4">
      <c r="A339" s="2" t="s">
        <v>337</v>
      </c>
      <c r="B339" s="1">
        <v>180</v>
      </c>
      <c r="C339" s="1" t="str">
        <f>HYPERLINK("https://kokusho.nijl.ac.jp/biblio/100347010/180")</f>
        <v>https://kokusho.nijl.ac.jp/biblio/100347010/180</v>
      </c>
    </row>
    <row r="340" spans="1:3" x14ac:dyDescent="0.4">
      <c r="A340" s="1" t="s">
        <v>338</v>
      </c>
      <c r="B340" s="1">
        <v>181</v>
      </c>
      <c r="C340" s="1" t="str">
        <f>HYPERLINK("https://kokusho.nijl.ac.jp/biblio/100347010/181")</f>
        <v>https://kokusho.nijl.ac.jp/biblio/100347010/181</v>
      </c>
    </row>
    <row r="341" spans="1:3" x14ac:dyDescent="0.4">
      <c r="A341" s="1" t="s">
        <v>339</v>
      </c>
      <c r="B341" s="1">
        <v>182</v>
      </c>
      <c r="C341" s="1" t="str">
        <f>HYPERLINK("https://kokusho.nijl.ac.jp/biblio/100347010/182")</f>
        <v>https://kokusho.nijl.ac.jp/biblio/100347010/182</v>
      </c>
    </row>
    <row r="342" spans="1:3" x14ac:dyDescent="0.4">
      <c r="A342" s="1" t="s">
        <v>340</v>
      </c>
      <c r="B342" s="1">
        <v>182</v>
      </c>
      <c r="C342" s="1" t="str">
        <f>HYPERLINK("https://kokusho.nijl.ac.jp/biblio/100347010/182")</f>
        <v>https://kokusho.nijl.ac.jp/biblio/100347010/182</v>
      </c>
    </row>
    <row r="343" spans="1:3" x14ac:dyDescent="0.4">
      <c r="A343" s="1" t="s">
        <v>341</v>
      </c>
      <c r="B343" s="1">
        <v>182</v>
      </c>
      <c r="C343" s="1" t="str">
        <f>HYPERLINK("https://kokusho.nijl.ac.jp/biblio/100347010/182")</f>
        <v>https://kokusho.nijl.ac.jp/biblio/100347010/182</v>
      </c>
    </row>
    <row r="344" spans="1:3" x14ac:dyDescent="0.4">
      <c r="A344" s="1" t="s">
        <v>342</v>
      </c>
      <c r="B344" s="1">
        <v>182</v>
      </c>
      <c r="C344" s="1" t="str">
        <f>HYPERLINK("https://kokusho.nijl.ac.jp/biblio/100347010/182")</f>
        <v>https://kokusho.nijl.ac.jp/biblio/100347010/182</v>
      </c>
    </row>
    <row r="345" spans="1:3" x14ac:dyDescent="0.4">
      <c r="A345" s="1" t="s">
        <v>343</v>
      </c>
      <c r="B345" s="1">
        <v>183</v>
      </c>
      <c r="C345" s="1" t="str">
        <f>HYPERLINK("https://kokusho.nijl.ac.jp/biblio/100347010/183")</f>
        <v>https://kokusho.nijl.ac.jp/biblio/100347010/183</v>
      </c>
    </row>
    <row r="346" spans="1:3" x14ac:dyDescent="0.4">
      <c r="A346" s="1" t="s">
        <v>344</v>
      </c>
      <c r="B346" s="1">
        <v>184</v>
      </c>
      <c r="C346" s="1" t="str">
        <f>HYPERLINK("https://kokusho.nijl.ac.jp/biblio/100347010/184")</f>
        <v>https://kokusho.nijl.ac.jp/biblio/100347010/184</v>
      </c>
    </row>
    <row r="347" spans="1:3" x14ac:dyDescent="0.4">
      <c r="A347" s="1" t="s">
        <v>345</v>
      </c>
      <c r="B347" s="1">
        <v>184</v>
      </c>
      <c r="C347" s="1" t="str">
        <f>HYPERLINK("https://kokusho.nijl.ac.jp/biblio/100347010/184")</f>
        <v>https://kokusho.nijl.ac.jp/biblio/100347010/184</v>
      </c>
    </row>
    <row r="348" spans="1:3" x14ac:dyDescent="0.4">
      <c r="A348" s="1" t="s">
        <v>346</v>
      </c>
      <c r="B348" s="1">
        <v>184</v>
      </c>
      <c r="C348" s="1" t="str">
        <f>HYPERLINK("https://kokusho.nijl.ac.jp/biblio/100347010/184")</f>
        <v>https://kokusho.nijl.ac.jp/biblio/100347010/184</v>
      </c>
    </row>
    <row r="349" spans="1:3" x14ac:dyDescent="0.4">
      <c r="A349" s="1" t="s">
        <v>347</v>
      </c>
      <c r="B349" s="1">
        <v>185</v>
      </c>
      <c r="C349" s="1" t="str">
        <f>HYPERLINK("https://kokusho.nijl.ac.jp/biblio/100347010/185")</f>
        <v>https://kokusho.nijl.ac.jp/biblio/100347010/185</v>
      </c>
    </row>
    <row r="350" spans="1:3" x14ac:dyDescent="0.4">
      <c r="A350" s="1" t="s">
        <v>348</v>
      </c>
      <c r="B350" s="1">
        <v>185</v>
      </c>
      <c r="C350" s="1" t="str">
        <f>HYPERLINK("https://kokusho.nijl.ac.jp/biblio/100347010/185")</f>
        <v>https://kokusho.nijl.ac.jp/biblio/100347010/185</v>
      </c>
    </row>
    <row r="351" spans="1:3" x14ac:dyDescent="0.4">
      <c r="A351" s="1" t="s">
        <v>349</v>
      </c>
      <c r="B351" s="1">
        <v>186</v>
      </c>
      <c r="C351" s="1" t="str">
        <f>HYPERLINK("https://kokusho.nijl.ac.jp/biblio/100347010/186")</f>
        <v>https://kokusho.nijl.ac.jp/biblio/100347010/186</v>
      </c>
    </row>
    <row r="352" spans="1:3" x14ac:dyDescent="0.4">
      <c r="A352" s="1" t="s">
        <v>350</v>
      </c>
      <c r="B352" s="1">
        <v>186</v>
      </c>
      <c r="C352" s="1" t="str">
        <f>HYPERLINK("https://kokusho.nijl.ac.jp/biblio/100347010/186")</f>
        <v>https://kokusho.nijl.ac.jp/biblio/100347010/186</v>
      </c>
    </row>
    <row r="353" spans="1:3" x14ac:dyDescent="0.4">
      <c r="A353" s="1" t="s">
        <v>351</v>
      </c>
      <c r="B353" s="1">
        <v>186</v>
      </c>
      <c r="C353" s="1" t="str">
        <f>HYPERLINK("https://kokusho.nijl.ac.jp/biblio/100347010/186")</f>
        <v>https://kokusho.nijl.ac.jp/biblio/100347010/186</v>
      </c>
    </row>
    <row r="354" spans="1:3" x14ac:dyDescent="0.4">
      <c r="A354" s="1" t="s">
        <v>352</v>
      </c>
      <c r="B354" s="1">
        <v>186</v>
      </c>
      <c r="C354" s="1" t="str">
        <f>HYPERLINK("https://kokusho.nijl.ac.jp/biblio/100347010/186")</f>
        <v>https://kokusho.nijl.ac.jp/biblio/100347010/186</v>
      </c>
    </row>
    <row r="355" spans="1:3" x14ac:dyDescent="0.4">
      <c r="A355" s="1" t="s">
        <v>353</v>
      </c>
      <c r="B355" s="1">
        <v>187</v>
      </c>
      <c r="C355" s="1" t="str">
        <f>HYPERLINK("https://kokusho.nijl.ac.jp/biblio/100347010/187")</f>
        <v>https://kokusho.nijl.ac.jp/biblio/100347010/187</v>
      </c>
    </row>
    <row r="356" spans="1:3" x14ac:dyDescent="0.4">
      <c r="A356" s="1" t="s">
        <v>354</v>
      </c>
      <c r="B356" s="1">
        <v>187</v>
      </c>
      <c r="C356" s="1" t="str">
        <f>HYPERLINK("https://kokusho.nijl.ac.jp/biblio/100347010/187")</f>
        <v>https://kokusho.nijl.ac.jp/biblio/100347010/187</v>
      </c>
    </row>
    <row r="357" spans="1:3" x14ac:dyDescent="0.4">
      <c r="A357" s="1" t="s">
        <v>355</v>
      </c>
      <c r="B357" s="1">
        <v>188</v>
      </c>
      <c r="C357" s="1" t="str">
        <f>HYPERLINK("https://kokusho.nijl.ac.jp/biblio/100347010/188")</f>
        <v>https://kokusho.nijl.ac.jp/biblio/100347010/188</v>
      </c>
    </row>
    <row r="358" spans="1:3" x14ac:dyDescent="0.4">
      <c r="A358" s="1" t="s">
        <v>356</v>
      </c>
      <c r="B358" s="1">
        <v>188</v>
      </c>
      <c r="C358" s="1" t="str">
        <f>HYPERLINK("https://kokusho.nijl.ac.jp/biblio/100347010/188")</f>
        <v>https://kokusho.nijl.ac.jp/biblio/100347010/188</v>
      </c>
    </row>
    <row r="359" spans="1:3" x14ac:dyDescent="0.4">
      <c r="A359" s="1" t="s">
        <v>357</v>
      </c>
      <c r="B359" s="1">
        <v>188</v>
      </c>
      <c r="C359" s="1" t="str">
        <f>HYPERLINK("https://kokusho.nijl.ac.jp/biblio/100347010/188")</f>
        <v>https://kokusho.nijl.ac.jp/biblio/100347010/188</v>
      </c>
    </row>
    <row r="360" spans="1:3" x14ac:dyDescent="0.4">
      <c r="A360" s="1" t="s">
        <v>358</v>
      </c>
      <c r="B360" s="1">
        <v>189</v>
      </c>
      <c r="C360" s="1" t="str">
        <f>HYPERLINK("https://kokusho.nijl.ac.jp/biblio/100347010/189")</f>
        <v>https://kokusho.nijl.ac.jp/biblio/100347010/189</v>
      </c>
    </row>
    <row r="361" spans="1:3" x14ac:dyDescent="0.4">
      <c r="A361" s="1" t="s">
        <v>359</v>
      </c>
      <c r="B361" s="1">
        <v>190</v>
      </c>
      <c r="C361" s="1" t="str">
        <f>HYPERLINK("https://kokusho.nijl.ac.jp/biblio/100347010/190")</f>
        <v>https://kokusho.nijl.ac.jp/biblio/100347010/190</v>
      </c>
    </row>
    <row r="362" spans="1:3" x14ac:dyDescent="0.4">
      <c r="A362" s="1" t="s">
        <v>360</v>
      </c>
      <c r="B362" s="1">
        <v>190</v>
      </c>
      <c r="C362" s="1" t="str">
        <f>HYPERLINK("https://kokusho.nijl.ac.jp/biblio/100347010/190")</f>
        <v>https://kokusho.nijl.ac.jp/biblio/100347010/190</v>
      </c>
    </row>
    <row r="363" spans="1:3" x14ac:dyDescent="0.4">
      <c r="A363" s="1" t="s">
        <v>361</v>
      </c>
      <c r="B363" s="1">
        <v>190</v>
      </c>
      <c r="C363" s="1" t="str">
        <f>HYPERLINK("https://kokusho.nijl.ac.jp/biblio/100347010/190")</f>
        <v>https://kokusho.nijl.ac.jp/biblio/100347010/190</v>
      </c>
    </row>
    <row r="364" spans="1:3" x14ac:dyDescent="0.4">
      <c r="A364" s="1" t="s">
        <v>362</v>
      </c>
      <c r="B364" s="1">
        <v>190</v>
      </c>
      <c r="C364" s="1" t="str">
        <f>HYPERLINK("https://kokusho.nijl.ac.jp/biblio/100347010/190")</f>
        <v>https://kokusho.nijl.ac.jp/biblio/100347010/190</v>
      </c>
    </row>
    <row r="365" spans="1:3" x14ac:dyDescent="0.4">
      <c r="A365" s="1" t="s">
        <v>363</v>
      </c>
      <c r="B365" s="1">
        <v>190</v>
      </c>
      <c r="C365" s="1" t="str">
        <f>HYPERLINK("https://kokusho.nijl.ac.jp/biblio/100347010/190")</f>
        <v>https://kokusho.nijl.ac.jp/biblio/100347010/190</v>
      </c>
    </row>
    <row r="366" spans="1:3" x14ac:dyDescent="0.4">
      <c r="A366" s="1" t="s">
        <v>364</v>
      </c>
      <c r="B366" s="1">
        <v>191</v>
      </c>
      <c r="C366" s="1" t="str">
        <f>HYPERLINK("https://kokusho.nijl.ac.jp/biblio/100347010/191")</f>
        <v>https://kokusho.nijl.ac.jp/biblio/100347010/191</v>
      </c>
    </row>
    <row r="367" spans="1:3" x14ac:dyDescent="0.4">
      <c r="A367" s="1" t="s">
        <v>365</v>
      </c>
      <c r="B367" s="1">
        <v>191</v>
      </c>
      <c r="C367" s="1" t="str">
        <f>HYPERLINK("https://kokusho.nijl.ac.jp/biblio/100347010/191")</f>
        <v>https://kokusho.nijl.ac.jp/biblio/100347010/191</v>
      </c>
    </row>
    <row r="368" spans="1:3" x14ac:dyDescent="0.4">
      <c r="A368" s="1" t="s">
        <v>366</v>
      </c>
      <c r="B368" s="1">
        <v>191</v>
      </c>
      <c r="C368" s="1" t="str">
        <f>HYPERLINK("https://kokusho.nijl.ac.jp/biblio/100347010/191")</f>
        <v>https://kokusho.nijl.ac.jp/biblio/100347010/191</v>
      </c>
    </row>
    <row r="369" spans="1:3" x14ac:dyDescent="0.4">
      <c r="A369" s="1" t="s">
        <v>367</v>
      </c>
      <c r="B369" s="1">
        <v>191</v>
      </c>
      <c r="C369" s="1" t="str">
        <f>HYPERLINK("https://kokusho.nijl.ac.jp/biblio/100347010/191")</f>
        <v>https://kokusho.nijl.ac.jp/biblio/100347010/191</v>
      </c>
    </row>
    <row r="370" spans="1:3" x14ac:dyDescent="0.4">
      <c r="A370" s="1" t="s">
        <v>368</v>
      </c>
      <c r="B370" s="1">
        <v>191</v>
      </c>
      <c r="C370" s="1" t="str">
        <f>HYPERLINK("https://kokusho.nijl.ac.jp/biblio/100347010/191")</f>
        <v>https://kokusho.nijl.ac.jp/biblio/100347010/191</v>
      </c>
    </row>
    <row r="371" spans="1:3" x14ac:dyDescent="0.4">
      <c r="A371" s="1" t="s">
        <v>369</v>
      </c>
      <c r="B371" s="1">
        <v>192</v>
      </c>
      <c r="C371" s="1" t="str">
        <f>HYPERLINK("https://kokusho.nijl.ac.jp/biblio/100347010/192")</f>
        <v>https://kokusho.nijl.ac.jp/biblio/100347010/192</v>
      </c>
    </row>
    <row r="372" spans="1:3" x14ac:dyDescent="0.4">
      <c r="A372" s="1" t="s">
        <v>370</v>
      </c>
      <c r="B372" s="1">
        <v>192</v>
      </c>
      <c r="C372" s="1" t="str">
        <f>HYPERLINK("https://kokusho.nijl.ac.jp/biblio/100347010/192")</f>
        <v>https://kokusho.nijl.ac.jp/biblio/100347010/192</v>
      </c>
    </row>
    <row r="373" spans="1:3" x14ac:dyDescent="0.4">
      <c r="A373" s="1" t="s">
        <v>371</v>
      </c>
      <c r="B373" s="1">
        <v>192</v>
      </c>
      <c r="C373" s="1" t="str">
        <f>HYPERLINK("https://kokusho.nijl.ac.jp/biblio/100347010/192")</f>
        <v>https://kokusho.nijl.ac.jp/biblio/100347010/192</v>
      </c>
    </row>
    <row r="374" spans="1:3" x14ac:dyDescent="0.4">
      <c r="A374" s="1" t="s">
        <v>372</v>
      </c>
      <c r="B374" s="1">
        <v>192</v>
      </c>
      <c r="C374" s="1" t="str">
        <f>HYPERLINK("https://kokusho.nijl.ac.jp/biblio/100347010/192")</f>
        <v>https://kokusho.nijl.ac.jp/biblio/100347010/192</v>
      </c>
    </row>
    <row r="375" spans="1:3" x14ac:dyDescent="0.4">
      <c r="A375" s="1" t="s">
        <v>373</v>
      </c>
      <c r="B375" s="1">
        <v>193</v>
      </c>
      <c r="C375" s="1" t="str">
        <f>HYPERLINK("https://kokusho.nijl.ac.jp/biblio/100347010/193")</f>
        <v>https://kokusho.nijl.ac.jp/biblio/100347010/193</v>
      </c>
    </row>
    <row r="376" spans="1:3" x14ac:dyDescent="0.4">
      <c r="A376" s="1" t="s">
        <v>374</v>
      </c>
      <c r="B376" s="1">
        <v>193</v>
      </c>
      <c r="C376" s="1" t="str">
        <f>HYPERLINK("https://kokusho.nijl.ac.jp/biblio/100347010/193")</f>
        <v>https://kokusho.nijl.ac.jp/biblio/100347010/193</v>
      </c>
    </row>
    <row r="377" spans="1:3" x14ac:dyDescent="0.4">
      <c r="A377" s="1" t="s">
        <v>375</v>
      </c>
      <c r="B377" s="1">
        <v>193</v>
      </c>
      <c r="C377" s="1" t="str">
        <f>HYPERLINK("https://kokusho.nijl.ac.jp/biblio/100347010/193")</f>
        <v>https://kokusho.nijl.ac.jp/biblio/100347010/193</v>
      </c>
    </row>
    <row r="378" spans="1:3" x14ac:dyDescent="0.4">
      <c r="A378" s="1" t="s">
        <v>376</v>
      </c>
      <c r="B378" s="1">
        <v>194</v>
      </c>
      <c r="C378" s="1" t="str">
        <f>HYPERLINK("https://kokusho.nijl.ac.jp/biblio/100347010/194")</f>
        <v>https://kokusho.nijl.ac.jp/biblio/100347010/194</v>
      </c>
    </row>
    <row r="379" spans="1:3" x14ac:dyDescent="0.4">
      <c r="A379" s="1" t="s">
        <v>377</v>
      </c>
      <c r="B379" s="1">
        <v>194</v>
      </c>
      <c r="C379" s="1" t="str">
        <f>HYPERLINK("https://kokusho.nijl.ac.jp/biblio/100347010/194")</f>
        <v>https://kokusho.nijl.ac.jp/biblio/100347010/194</v>
      </c>
    </row>
    <row r="380" spans="1:3" x14ac:dyDescent="0.4">
      <c r="A380" s="1" t="s">
        <v>378</v>
      </c>
      <c r="B380" s="1">
        <v>194</v>
      </c>
      <c r="C380" s="1" t="str">
        <f>HYPERLINK("https://kokusho.nijl.ac.jp/biblio/100347010/194")</f>
        <v>https://kokusho.nijl.ac.jp/biblio/100347010/194</v>
      </c>
    </row>
    <row r="381" spans="1:3" x14ac:dyDescent="0.4">
      <c r="A381" s="1" t="s">
        <v>379</v>
      </c>
      <c r="B381" s="1">
        <v>194</v>
      </c>
      <c r="C381" s="1" t="str">
        <f>HYPERLINK("https://kokusho.nijl.ac.jp/biblio/100347010/194")</f>
        <v>https://kokusho.nijl.ac.jp/biblio/100347010/194</v>
      </c>
    </row>
    <row r="382" spans="1:3" x14ac:dyDescent="0.4">
      <c r="A382" s="1" t="s">
        <v>380</v>
      </c>
      <c r="B382" s="1">
        <v>195</v>
      </c>
      <c r="C382" s="1" t="str">
        <f>HYPERLINK("https://kokusho.nijl.ac.jp/biblio/100347010/195")</f>
        <v>https://kokusho.nijl.ac.jp/biblio/100347010/195</v>
      </c>
    </row>
    <row r="383" spans="1:3" x14ac:dyDescent="0.4">
      <c r="A383" s="1" t="s">
        <v>381</v>
      </c>
      <c r="B383" s="1">
        <v>195</v>
      </c>
      <c r="C383" s="1" t="str">
        <f>HYPERLINK("https://kokusho.nijl.ac.jp/biblio/100347010/195")</f>
        <v>https://kokusho.nijl.ac.jp/biblio/100347010/195</v>
      </c>
    </row>
    <row r="384" spans="1:3" x14ac:dyDescent="0.4">
      <c r="A384" s="1" t="s">
        <v>382</v>
      </c>
      <c r="B384" s="1">
        <v>195</v>
      </c>
      <c r="C384" s="1" t="str">
        <f>HYPERLINK("https://kokusho.nijl.ac.jp/biblio/100347010/195")</f>
        <v>https://kokusho.nijl.ac.jp/biblio/100347010/195</v>
      </c>
    </row>
    <row r="385" spans="1:3" x14ac:dyDescent="0.4">
      <c r="A385" s="1" t="s">
        <v>383</v>
      </c>
      <c r="B385" s="1">
        <v>195</v>
      </c>
      <c r="C385" s="1" t="str">
        <f>HYPERLINK("https://kokusho.nijl.ac.jp/biblio/100347010/195")</f>
        <v>https://kokusho.nijl.ac.jp/biblio/100347010/195</v>
      </c>
    </row>
    <row r="386" spans="1:3" x14ac:dyDescent="0.4">
      <c r="A386" s="1" t="s">
        <v>384</v>
      </c>
      <c r="B386" s="1">
        <v>195</v>
      </c>
      <c r="C386" s="1" t="str">
        <f>HYPERLINK("https://kokusho.nijl.ac.jp/biblio/100347010/195")</f>
        <v>https://kokusho.nijl.ac.jp/biblio/100347010/195</v>
      </c>
    </row>
    <row r="387" spans="1:3" x14ac:dyDescent="0.4">
      <c r="A387" s="1" t="s">
        <v>385</v>
      </c>
      <c r="B387" s="1">
        <v>195</v>
      </c>
      <c r="C387" s="1" t="str">
        <f>HYPERLINK("https://kokusho.nijl.ac.jp/biblio/100347010/195")</f>
        <v>https://kokusho.nijl.ac.jp/biblio/100347010/195</v>
      </c>
    </row>
    <row r="388" spans="1:3" x14ac:dyDescent="0.4">
      <c r="A388" s="1" t="s">
        <v>386</v>
      </c>
      <c r="B388" s="1">
        <v>196</v>
      </c>
      <c r="C388" s="1" t="str">
        <f>HYPERLINK("https://kokusho.nijl.ac.jp/biblio/100347010/196")</f>
        <v>https://kokusho.nijl.ac.jp/biblio/100347010/196</v>
      </c>
    </row>
    <row r="389" spans="1:3" x14ac:dyDescent="0.4">
      <c r="A389" s="1" t="s">
        <v>387</v>
      </c>
      <c r="B389" s="1">
        <v>196</v>
      </c>
      <c r="C389" s="1" t="str">
        <f>HYPERLINK("https://kokusho.nijl.ac.jp/biblio/100347010/196")</f>
        <v>https://kokusho.nijl.ac.jp/biblio/100347010/196</v>
      </c>
    </row>
    <row r="390" spans="1:3" x14ac:dyDescent="0.4">
      <c r="A390" s="1" t="s">
        <v>388</v>
      </c>
      <c r="B390" s="1">
        <v>196</v>
      </c>
      <c r="C390" s="1" t="str">
        <f>HYPERLINK("https://kokusho.nijl.ac.jp/biblio/100347010/196")</f>
        <v>https://kokusho.nijl.ac.jp/biblio/100347010/196</v>
      </c>
    </row>
    <row r="391" spans="1:3" x14ac:dyDescent="0.4">
      <c r="A391" s="1" t="s">
        <v>389</v>
      </c>
      <c r="B391" s="1">
        <v>196</v>
      </c>
      <c r="C391" s="1" t="str">
        <f>HYPERLINK("https://kokusho.nijl.ac.jp/biblio/100347010/196")</f>
        <v>https://kokusho.nijl.ac.jp/biblio/100347010/196</v>
      </c>
    </row>
    <row r="392" spans="1:3" x14ac:dyDescent="0.4">
      <c r="A392" s="1" t="s">
        <v>390</v>
      </c>
      <c r="B392" s="1">
        <v>196</v>
      </c>
      <c r="C392" s="1" t="str">
        <f>HYPERLINK("https://kokusho.nijl.ac.jp/biblio/100347010/196")</f>
        <v>https://kokusho.nijl.ac.jp/biblio/100347010/196</v>
      </c>
    </row>
    <row r="393" spans="1:3" x14ac:dyDescent="0.4">
      <c r="A393" s="1" t="s">
        <v>391</v>
      </c>
      <c r="B393" s="1">
        <v>196</v>
      </c>
      <c r="C393" s="1" t="str">
        <f>HYPERLINK("https://kokusho.nijl.ac.jp/biblio/100347010/196")</f>
        <v>https://kokusho.nijl.ac.jp/biblio/100347010/196</v>
      </c>
    </row>
    <row r="394" spans="1:3" x14ac:dyDescent="0.4">
      <c r="A394" s="1" t="s">
        <v>392</v>
      </c>
      <c r="B394" s="1">
        <v>197</v>
      </c>
      <c r="C394" s="1" t="str">
        <f>HYPERLINK("https://kokusho.nijl.ac.jp/biblio/100347010/197")</f>
        <v>https://kokusho.nijl.ac.jp/biblio/100347010/197</v>
      </c>
    </row>
    <row r="395" spans="1:3" x14ac:dyDescent="0.4">
      <c r="A395" s="1" t="s">
        <v>393</v>
      </c>
      <c r="B395" s="1">
        <v>198</v>
      </c>
      <c r="C395" s="1" t="str">
        <f>HYPERLINK("https://kokusho.nijl.ac.jp/biblio/100347010/198")</f>
        <v>https://kokusho.nijl.ac.jp/biblio/100347010/198</v>
      </c>
    </row>
    <row r="396" spans="1:3" x14ac:dyDescent="0.4">
      <c r="A396" s="1" t="s">
        <v>394</v>
      </c>
      <c r="B396" s="1">
        <v>198</v>
      </c>
      <c r="C396" s="1" t="str">
        <f>HYPERLINK("https://kokusho.nijl.ac.jp/biblio/100347010/198")</f>
        <v>https://kokusho.nijl.ac.jp/biblio/100347010/198</v>
      </c>
    </row>
    <row r="397" spans="1:3" x14ac:dyDescent="0.4">
      <c r="A397" s="1" t="s">
        <v>395</v>
      </c>
      <c r="B397" s="1">
        <v>198</v>
      </c>
      <c r="C397" s="1" t="str">
        <f>HYPERLINK("https://kokusho.nijl.ac.jp/biblio/100347010/198")</f>
        <v>https://kokusho.nijl.ac.jp/biblio/100347010/198</v>
      </c>
    </row>
    <row r="398" spans="1:3" x14ac:dyDescent="0.4">
      <c r="A398" s="1" t="s">
        <v>396</v>
      </c>
      <c r="B398" s="1">
        <v>198</v>
      </c>
      <c r="C398" s="1" t="str">
        <f>HYPERLINK("https://kokusho.nijl.ac.jp/biblio/100347010/198")</f>
        <v>https://kokusho.nijl.ac.jp/biblio/100347010/198</v>
      </c>
    </row>
    <row r="399" spans="1:3" x14ac:dyDescent="0.4">
      <c r="A399" s="1" t="s">
        <v>397</v>
      </c>
      <c r="B399" s="1">
        <v>198</v>
      </c>
      <c r="C399" s="1" t="str">
        <f>HYPERLINK("https://kokusho.nijl.ac.jp/biblio/100347010/198")</f>
        <v>https://kokusho.nijl.ac.jp/biblio/100347010/198</v>
      </c>
    </row>
    <row r="400" spans="1:3" x14ac:dyDescent="0.4">
      <c r="A400" s="1" t="s">
        <v>398</v>
      </c>
      <c r="B400" s="1">
        <v>199</v>
      </c>
      <c r="C400" s="1" t="str">
        <f>HYPERLINK("https://kokusho.nijl.ac.jp/biblio/100347010/199")</f>
        <v>https://kokusho.nijl.ac.jp/biblio/100347010/199</v>
      </c>
    </row>
    <row r="401" spans="1:3" x14ac:dyDescent="0.4">
      <c r="A401" s="1" t="s">
        <v>399</v>
      </c>
      <c r="B401" s="1">
        <v>199</v>
      </c>
      <c r="C401" s="1" t="str">
        <f>HYPERLINK("https://kokusho.nijl.ac.jp/biblio/100347010/199")</f>
        <v>https://kokusho.nijl.ac.jp/biblio/100347010/199</v>
      </c>
    </row>
    <row r="402" spans="1:3" x14ac:dyDescent="0.4">
      <c r="A402" s="1" t="s">
        <v>400</v>
      </c>
      <c r="B402" s="1">
        <v>199</v>
      </c>
      <c r="C402" s="1" t="str">
        <f>HYPERLINK("https://kokusho.nijl.ac.jp/biblio/100347010/199")</f>
        <v>https://kokusho.nijl.ac.jp/biblio/100347010/199</v>
      </c>
    </row>
    <row r="403" spans="1:3" x14ac:dyDescent="0.4">
      <c r="A403" s="1" t="s">
        <v>401</v>
      </c>
      <c r="B403" s="1">
        <v>199</v>
      </c>
      <c r="C403" s="1" t="str">
        <f>HYPERLINK("https://kokusho.nijl.ac.jp/biblio/100347010/199")</f>
        <v>https://kokusho.nijl.ac.jp/biblio/100347010/199</v>
      </c>
    </row>
    <row r="404" spans="1:3" x14ac:dyDescent="0.4">
      <c r="A404" s="1" t="s">
        <v>402</v>
      </c>
      <c r="B404" s="1">
        <v>199</v>
      </c>
      <c r="C404" s="1" t="str">
        <f>HYPERLINK("https://kokusho.nijl.ac.jp/biblio/100347010/199")</f>
        <v>https://kokusho.nijl.ac.jp/biblio/100347010/199</v>
      </c>
    </row>
    <row r="405" spans="1:3" x14ac:dyDescent="0.4">
      <c r="A405" s="1" t="s">
        <v>403</v>
      </c>
      <c r="B405" s="1">
        <v>200</v>
      </c>
      <c r="C405" s="1" t="str">
        <f>HYPERLINK("https://kokusho.nijl.ac.jp/biblio/100347010/200")</f>
        <v>https://kokusho.nijl.ac.jp/biblio/100347010/200</v>
      </c>
    </row>
    <row r="406" spans="1:3" x14ac:dyDescent="0.4">
      <c r="A406" s="1" t="s">
        <v>404</v>
      </c>
      <c r="B406" s="1">
        <v>200</v>
      </c>
      <c r="C406" s="1" t="str">
        <f>HYPERLINK("https://kokusho.nijl.ac.jp/biblio/100347010/200")</f>
        <v>https://kokusho.nijl.ac.jp/biblio/100347010/200</v>
      </c>
    </row>
    <row r="407" spans="1:3" x14ac:dyDescent="0.4">
      <c r="A407" s="1" t="s">
        <v>405</v>
      </c>
      <c r="B407" s="1">
        <v>200</v>
      </c>
      <c r="C407" s="1" t="str">
        <f>HYPERLINK("https://kokusho.nijl.ac.jp/biblio/100347010/200")</f>
        <v>https://kokusho.nijl.ac.jp/biblio/100347010/200</v>
      </c>
    </row>
    <row r="408" spans="1:3" x14ac:dyDescent="0.4">
      <c r="A408" s="1" t="s">
        <v>406</v>
      </c>
      <c r="B408" s="1">
        <v>201</v>
      </c>
      <c r="C408" s="1" t="str">
        <f>HYPERLINK("https://kokusho.nijl.ac.jp/biblio/100347010/201")</f>
        <v>https://kokusho.nijl.ac.jp/biblio/100347010/201</v>
      </c>
    </row>
    <row r="409" spans="1:3" x14ac:dyDescent="0.4">
      <c r="A409" s="1" t="s">
        <v>407</v>
      </c>
      <c r="B409" s="1">
        <v>201</v>
      </c>
      <c r="C409" s="1" t="str">
        <f>HYPERLINK("https://kokusho.nijl.ac.jp/biblio/100347010/201")</f>
        <v>https://kokusho.nijl.ac.jp/biblio/100347010/201</v>
      </c>
    </row>
    <row r="410" spans="1:3" x14ac:dyDescent="0.4">
      <c r="A410" s="1" t="s">
        <v>408</v>
      </c>
      <c r="B410" s="1">
        <v>201</v>
      </c>
      <c r="C410" s="1" t="str">
        <f>HYPERLINK("https://kokusho.nijl.ac.jp/biblio/100347010/201")</f>
        <v>https://kokusho.nijl.ac.jp/biblio/100347010/201</v>
      </c>
    </row>
    <row r="411" spans="1:3" x14ac:dyDescent="0.4">
      <c r="A411" s="1" t="s">
        <v>409</v>
      </c>
      <c r="B411" s="1">
        <v>202</v>
      </c>
      <c r="C411" s="1" t="str">
        <f>HYPERLINK("https://kokusho.nijl.ac.jp/biblio/100347010/202")</f>
        <v>https://kokusho.nijl.ac.jp/biblio/100347010/202</v>
      </c>
    </row>
    <row r="412" spans="1:3" x14ac:dyDescent="0.4">
      <c r="A412" s="1" t="s">
        <v>410</v>
      </c>
      <c r="B412" s="1">
        <v>202</v>
      </c>
      <c r="C412" s="1" t="str">
        <f>HYPERLINK("https://kokusho.nijl.ac.jp/biblio/100347010/202")</f>
        <v>https://kokusho.nijl.ac.jp/biblio/100347010/202</v>
      </c>
    </row>
    <row r="413" spans="1:3" x14ac:dyDescent="0.4">
      <c r="A413" s="1" t="s">
        <v>411</v>
      </c>
      <c r="B413" s="1">
        <v>202</v>
      </c>
      <c r="C413" s="1" t="str">
        <f>HYPERLINK("https://kokusho.nijl.ac.jp/biblio/100347010/202")</f>
        <v>https://kokusho.nijl.ac.jp/biblio/100347010/202</v>
      </c>
    </row>
    <row r="414" spans="1:3" x14ac:dyDescent="0.4">
      <c r="A414" s="1" t="s">
        <v>412</v>
      </c>
      <c r="B414" s="1">
        <v>202</v>
      </c>
      <c r="C414" s="1" t="str">
        <f>HYPERLINK("https://kokusho.nijl.ac.jp/biblio/100347010/202")</f>
        <v>https://kokusho.nijl.ac.jp/biblio/100347010/202</v>
      </c>
    </row>
    <row r="415" spans="1:3" x14ac:dyDescent="0.4">
      <c r="A415" s="1" t="s">
        <v>413</v>
      </c>
      <c r="B415" s="1">
        <v>203</v>
      </c>
      <c r="C415" s="1" t="str">
        <f>HYPERLINK("https://kokusho.nijl.ac.jp/biblio/100347010/203")</f>
        <v>https://kokusho.nijl.ac.jp/biblio/100347010/203</v>
      </c>
    </row>
    <row r="416" spans="1:3" x14ac:dyDescent="0.4">
      <c r="A416" s="1" t="s">
        <v>414</v>
      </c>
      <c r="B416" s="1">
        <v>203</v>
      </c>
      <c r="C416" s="1" t="str">
        <f>HYPERLINK("https://kokusho.nijl.ac.jp/biblio/100347010/203")</f>
        <v>https://kokusho.nijl.ac.jp/biblio/100347010/203</v>
      </c>
    </row>
    <row r="417" spans="1:3" x14ac:dyDescent="0.4">
      <c r="A417" s="1" t="s">
        <v>415</v>
      </c>
      <c r="B417" s="1">
        <v>203</v>
      </c>
      <c r="C417" s="1" t="str">
        <f>HYPERLINK("https://kokusho.nijl.ac.jp/biblio/100347010/203")</f>
        <v>https://kokusho.nijl.ac.jp/biblio/100347010/203</v>
      </c>
    </row>
    <row r="418" spans="1:3" x14ac:dyDescent="0.4">
      <c r="A418" s="1" t="s">
        <v>416</v>
      </c>
      <c r="B418" s="1">
        <v>203</v>
      </c>
      <c r="C418" s="1" t="str">
        <f>HYPERLINK("https://kokusho.nijl.ac.jp/biblio/100347010/203")</f>
        <v>https://kokusho.nijl.ac.jp/biblio/100347010/203</v>
      </c>
    </row>
    <row r="419" spans="1:3" x14ac:dyDescent="0.4">
      <c r="A419" s="1" t="s">
        <v>417</v>
      </c>
      <c r="B419" s="1">
        <v>203</v>
      </c>
      <c r="C419" s="1" t="str">
        <f>HYPERLINK("https://kokusho.nijl.ac.jp/biblio/100347010/203")</f>
        <v>https://kokusho.nijl.ac.jp/biblio/100347010/203</v>
      </c>
    </row>
    <row r="420" spans="1:3" x14ac:dyDescent="0.4">
      <c r="A420" s="2" t="s">
        <v>418</v>
      </c>
      <c r="B420" s="1">
        <v>208</v>
      </c>
      <c r="C420" s="1" t="str">
        <f>HYPERLINK("https://kokusho.nijl.ac.jp/biblio/100347010/208")</f>
        <v>https://kokusho.nijl.ac.jp/biblio/100347010/208</v>
      </c>
    </row>
    <row r="421" spans="1:3" x14ac:dyDescent="0.4">
      <c r="A421" s="1" t="s">
        <v>419</v>
      </c>
      <c r="B421" s="1">
        <v>210</v>
      </c>
      <c r="C421" s="1" t="str">
        <f>HYPERLINK("https://kokusho.nijl.ac.jp/biblio/100347010/210")</f>
        <v>https://kokusho.nijl.ac.jp/biblio/100347010/210</v>
      </c>
    </row>
    <row r="422" spans="1:3" x14ac:dyDescent="0.4">
      <c r="A422" s="1" t="s">
        <v>420</v>
      </c>
      <c r="B422" s="1">
        <v>213</v>
      </c>
      <c r="C422" s="1" t="str">
        <f>HYPERLINK("https://kokusho.nijl.ac.jp/biblio/100347010/213")</f>
        <v>https://kokusho.nijl.ac.jp/biblio/100347010/213</v>
      </c>
    </row>
    <row r="423" spans="1:3" x14ac:dyDescent="0.4">
      <c r="A423" s="1" t="s">
        <v>421</v>
      </c>
      <c r="B423" s="1">
        <v>215</v>
      </c>
      <c r="C423" s="1" t="str">
        <f>HYPERLINK("https://kokusho.nijl.ac.jp/biblio/100347010/215")</f>
        <v>https://kokusho.nijl.ac.jp/biblio/100347010/215</v>
      </c>
    </row>
    <row r="424" spans="1:3" x14ac:dyDescent="0.4">
      <c r="A424" s="1" t="s">
        <v>422</v>
      </c>
      <c r="B424" s="1">
        <v>222</v>
      </c>
      <c r="C424" s="1" t="str">
        <f>HYPERLINK("https://kokusho.nijl.ac.jp/biblio/100347010/222")</f>
        <v>https://kokusho.nijl.ac.jp/biblio/100347010/222</v>
      </c>
    </row>
    <row r="425" spans="1:3" x14ac:dyDescent="0.4">
      <c r="A425" s="1" t="s">
        <v>423</v>
      </c>
      <c r="B425" s="1">
        <v>222</v>
      </c>
      <c r="C425" s="1" t="str">
        <f>HYPERLINK("https://kokusho.nijl.ac.jp/biblio/100347010/222")</f>
        <v>https://kokusho.nijl.ac.jp/biblio/100347010/222</v>
      </c>
    </row>
    <row r="426" spans="1:3" x14ac:dyDescent="0.4">
      <c r="A426" s="1" t="s">
        <v>424</v>
      </c>
      <c r="B426" s="1">
        <v>223</v>
      </c>
      <c r="C426" s="1" t="str">
        <f>HYPERLINK("https://kokusho.nijl.ac.jp/biblio/100347010/223")</f>
        <v>https://kokusho.nijl.ac.jp/biblio/100347010/223</v>
      </c>
    </row>
    <row r="427" spans="1:3" x14ac:dyDescent="0.4">
      <c r="A427" s="2" t="s">
        <v>425</v>
      </c>
      <c r="B427" s="1">
        <v>224</v>
      </c>
      <c r="C427" s="1" t="str">
        <f>HYPERLINK("https://kokusho.nijl.ac.jp/biblio/100347010/224")</f>
        <v>https://kokusho.nijl.ac.jp/biblio/100347010/224</v>
      </c>
    </row>
    <row r="428" spans="1:3" x14ac:dyDescent="0.4">
      <c r="A428" s="1" t="s">
        <v>426</v>
      </c>
      <c r="B428" s="1">
        <v>224</v>
      </c>
      <c r="C428" s="1" t="str">
        <f>HYPERLINK("https://kokusho.nijl.ac.jp/biblio/100347010/224")</f>
        <v>https://kokusho.nijl.ac.jp/biblio/100347010/224</v>
      </c>
    </row>
    <row r="429" spans="1:3" x14ac:dyDescent="0.4">
      <c r="A429" s="1" t="s">
        <v>427</v>
      </c>
      <c r="B429" s="1">
        <v>225</v>
      </c>
      <c r="C429" s="1" t="str">
        <f>HYPERLINK("https://kokusho.nijl.ac.jp/biblio/100347010/225")</f>
        <v>https://kokusho.nijl.ac.jp/biblio/100347010/225</v>
      </c>
    </row>
    <row r="430" spans="1:3" x14ac:dyDescent="0.4">
      <c r="A430" s="1" t="s">
        <v>428</v>
      </c>
      <c r="B430" s="1">
        <v>225</v>
      </c>
      <c r="C430" s="1" t="str">
        <f>HYPERLINK("https://kokusho.nijl.ac.jp/biblio/100347010/225")</f>
        <v>https://kokusho.nijl.ac.jp/biblio/100347010/225</v>
      </c>
    </row>
    <row r="431" spans="1:3" x14ac:dyDescent="0.4">
      <c r="A431" s="1" t="s">
        <v>429</v>
      </c>
      <c r="B431" s="1">
        <v>225</v>
      </c>
      <c r="C431" s="1" t="str">
        <f>HYPERLINK("https://kokusho.nijl.ac.jp/biblio/100347010/225")</f>
        <v>https://kokusho.nijl.ac.jp/biblio/100347010/225</v>
      </c>
    </row>
    <row r="432" spans="1:3" x14ac:dyDescent="0.4">
      <c r="A432" s="1" t="s">
        <v>430</v>
      </c>
      <c r="B432" s="1">
        <v>226</v>
      </c>
      <c r="C432" s="1" t="str">
        <f>HYPERLINK("https://kokusho.nijl.ac.jp/biblio/100347010/226")</f>
        <v>https://kokusho.nijl.ac.jp/biblio/100347010/226</v>
      </c>
    </row>
    <row r="433" spans="1:3" x14ac:dyDescent="0.4">
      <c r="A433" s="1" t="s">
        <v>431</v>
      </c>
      <c r="B433" s="1">
        <v>226</v>
      </c>
      <c r="C433" s="1" t="str">
        <f>HYPERLINK("https://kokusho.nijl.ac.jp/biblio/100347010/226")</f>
        <v>https://kokusho.nijl.ac.jp/biblio/100347010/226</v>
      </c>
    </row>
    <row r="434" spans="1:3" x14ac:dyDescent="0.4">
      <c r="A434" s="1" t="s">
        <v>432</v>
      </c>
      <c r="B434" s="1">
        <v>226</v>
      </c>
      <c r="C434" s="1" t="str">
        <f>HYPERLINK("https://kokusho.nijl.ac.jp/biblio/100347010/226")</f>
        <v>https://kokusho.nijl.ac.jp/biblio/100347010/226</v>
      </c>
    </row>
    <row r="435" spans="1:3" x14ac:dyDescent="0.4">
      <c r="A435" s="1" t="s">
        <v>433</v>
      </c>
      <c r="B435" s="1">
        <v>226</v>
      </c>
      <c r="C435" s="1" t="str">
        <f>HYPERLINK("https://kokusho.nijl.ac.jp/biblio/100347010/226")</f>
        <v>https://kokusho.nijl.ac.jp/biblio/100347010/226</v>
      </c>
    </row>
    <row r="436" spans="1:3" x14ac:dyDescent="0.4">
      <c r="A436" s="1" t="s">
        <v>434</v>
      </c>
      <c r="B436" s="1">
        <v>227</v>
      </c>
      <c r="C436" s="1" t="str">
        <f>HYPERLINK("https://kokusho.nijl.ac.jp/biblio/100347010/227")</f>
        <v>https://kokusho.nijl.ac.jp/biblio/100347010/227</v>
      </c>
    </row>
    <row r="437" spans="1:3" x14ac:dyDescent="0.4">
      <c r="A437" s="1" t="s">
        <v>435</v>
      </c>
      <c r="B437" s="1">
        <v>227</v>
      </c>
      <c r="C437" s="1" t="str">
        <f>HYPERLINK("https://kokusho.nijl.ac.jp/biblio/100347010/227")</f>
        <v>https://kokusho.nijl.ac.jp/biblio/100347010/227</v>
      </c>
    </row>
    <row r="438" spans="1:3" x14ac:dyDescent="0.4">
      <c r="A438" s="1" t="s">
        <v>436</v>
      </c>
      <c r="B438" s="1">
        <v>227</v>
      </c>
      <c r="C438" s="1" t="str">
        <f>HYPERLINK("https://kokusho.nijl.ac.jp/biblio/100347010/227")</f>
        <v>https://kokusho.nijl.ac.jp/biblio/100347010/227</v>
      </c>
    </row>
    <row r="439" spans="1:3" x14ac:dyDescent="0.4">
      <c r="A439" s="1" t="s">
        <v>437</v>
      </c>
      <c r="B439" s="1">
        <v>227</v>
      </c>
      <c r="C439" s="1" t="str">
        <f>HYPERLINK("https://kokusho.nijl.ac.jp/biblio/100347010/227")</f>
        <v>https://kokusho.nijl.ac.jp/biblio/100347010/227</v>
      </c>
    </row>
    <row r="440" spans="1:3" x14ac:dyDescent="0.4">
      <c r="A440" s="1" t="s">
        <v>438</v>
      </c>
      <c r="B440" s="1">
        <v>228</v>
      </c>
      <c r="C440" s="1" t="str">
        <f>HYPERLINK("https://kokusho.nijl.ac.jp/biblio/100347010/228")</f>
        <v>https://kokusho.nijl.ac.jp/biblio/100347010/228</v>
      </c>
    </row>
    <row r="441" spans="1:3" x14ac:dyDescent="0.4">
      <c r="A441" s="1" t="s">
        <v>439</v>
      </c>
      <c r="B441" s="1">
        <v>228</v>
      </c>
      <c r="C441" s="1" t="str">
        <f>HYPERLINK("https://kokusho.nijl.ac.jp/biblio/100347010/228")</f>
        <v>https://kokusho.nijl.ac.jp/biblio/100347010/228</v>
      </c>
    </row>
    <row r="442" spans="1:3" x14ac:dyDescent="0.4">
      <c r="A442" s="1" t="s">
        <v>440</v>
      </c>
      <c r="B442" s="1">
        <v>228</v>
      </c>
      <c r="C442" s="1" t="str">
        <f>HYPERLINK("https://kokusho.nijl.ac.jp/biblio/100347010/228")</f>
        <v>https://kokusho.nijl.ac.jp/biblio/100347010/228</v>
      </c>
    </row>
    <row r="443" spans="1:3" x14ac:dyDescent="0.4">
      <c r="A443" s="1" t="s">
        <v>441</v>
      </c>
      <c r="B443" s="1">
        <v>228</v>
      </c>
      <c r="C443" s="1" t="str">
        <f>HYPERLINK("https://kokusho.nijl.ac.jp/biblio/100347010/228")</f>
        <v>https://kokusho.nijl.ac.jp/biblio/100347010/228</v>
      </c>
    </row>
    <row r="444" spans="1:3" x14ac:dyDescent="0.4">
      <c r="A444" s="1" t="s">
        <v>442</v>
      </c>
      <c r="B444" s="1">
        <v>228</v>
      </c>
      <c r="C444" s="1" t="str">
        <f>HYPERLINK("https://kokusho.nijl.ac.jp/biblio/100347010/228")</f>
        <v>https://kokusho.nijl.ac.jp/biblio/100347010/228</v>
      </c>
    </row>
    <row r="445" spans="1:3" x14ac:dyDescent="0.4">
      <c r="A445" s="1" t="s">
        <v>443</v>
      </c>
      <c r="B445" s="1">
        <v>229</v>
      </c>
      <c r="C445" s="1" t="str">
        <f>HYPERLINK("https://kokusho.nijl.ac.jp/biblio/100347010/229")</f>
        <v>https://kokusho.nijl.ac.jp/biblio/100347010/229</v>
      </c>
    </row>
    <row r="446" spans="1:3" x14ac:dyDescent="0.4">
      <c r="A446" s="1" t="s">
        <v>444</v>
      </c>
      <c r="B446" s="1">
        <v>229</v>
      </c>
      <c r="C446" s="1" t="str">
        <f>HYPERLINK("https://kokusho.nijl.ac.jp/biblio/100347010/229")</f>
        <v>https://kokusho.nijl.ac.jp/biblio/100347010/229</v>
      </c>
    </row>
    <row r="447" spans="1:3" x14ac:dyDescent="0.4">
      <c r="A447" s="1" t="s">
        <v>445</v>
      </c>
      <c r="B447" s="1">
        <v>229</v>
      </c>
      <c r="C447" s="1" t="str">
        <f>HYPERLINK("https://kokusho.nijl.ac.jp/biblio/100347010/229")</f>
        <v>https://kokusho.nijl.ac.jp/biblio/100347010/229</v>
      </c>
    </row>
    <row r="448" spans="1:3" x14ac:dyDescent="0.4">
      <c r="A448" s="1" t="s">
        <v>446</v>
      </c>
      <c r="B448" s="1">
        <v>229</v>
      </c>
      <c r="C448" s="1" t="str">
        <f>HYPERLINK("https://kokusho.nijl.ac.jp/biblio/100347010/229")</f>
        <v>https://kokusho.nijl.ac.jp/biblio/100347010/229</v>
      </c>
    </row>
    <row r="449" spans="1:3" x14ac:dyDescent="0.4">
      <c r="A449" s="1" t="s">
        <v>447</v>
      </c>
      <c r="B449" s="1">
        <v>230</v>
      </c>
      <c r="C449" s="1" t="str">
        <f>HYPERLINK("https://kokusho.nijl.ac.jp/biblio/100347010/230")</f>
        <v>https://kokusho.nijl.ac.jp/biblio/100347010/230</v>
      </c>
    </row>
    <row r="450" spans="1:3" x14ac:dyDescent="0.4">
      <c r="A450" s="1" t="s">
        <v>448</v>
      </c>
      <c r="B450" s="1">
        <v>230</v>
      </c>
      <c r="C450" s="1" t="str">
        <f>HYPERLINK("https://kokusho.nijl.ac.jp/biblio/100347010/230")</f>
        <v>https://kokusho.nijl.ac.jp/biblio/100347010/230</v>
      </c>
    </row>
    <row r="451" spans="1:3" x14ac:dyDescent="0.4">
      <c r="A451" s="1" t="s">
        <v>449</v>
      </c>
      <c r="B451" s="1">
        <v>230</v>
      </c>
      <c r="C451" s="1" t="str">
        <f>HYPERLINK("https://kokusho.nijl.ac.jp/biblio/100347010/230")</f>
        <v>https://kokusho.nijl.ac.jp/biblio/100347010/230</v>
      </c>
    </row>
    <row r="452" spans="1:3" x14ac:dyDescent="0.4">
      <c r="A452" s="1" t="s">
        <v>450</v>
      </c>
      <c r="B452" s="1">
        <v>230</v>
      </c>
      <c r="C452" s="1" t="str">
        <f>HYPERLINK("https://kokusho.nijl.ac.jp/biblio/100347010/230")</f>
        <v>https://kokusho.nijl.ac.jp/biblio/100347010/230</v>
      </c>
    </row>
    <row r="453" spans="1:3" x14ac:dyDescent="0.4">
      <c r="A453" s="1" t="s">
        <v>451</v>
      </c>
      <c r="B453" s="1">
        <v>230</v>
      </c>
      <c r="C453" s="1" t="str">
        <f>HYPERLINK("https://kokusho.nijl.ac.jp/biblio/100347010/230")</f>
        <v>https://kokusho.nijl.ac.jp/biblio/100347010/230</v>
      </c>
    </row>
    <row r="454" spans="1:3" x14ac:dyDescent="0.4">
      <c r="A454" s="1" t="s">
        <v>452</v>
      </c>
      <c r="B454" s="1">
        <v>230</v>
      </c>
      <c r="C454" s="1" t="str">
        <f>HYPERLINK("https://kokusho.nijl.ac.jp/biblio/100347010/230")</f>
        <v>https://kokusho.nijl.ac.jp/biblio/100347010/230</v>
      </c>
    </row>
    <row r="455" spans="1:3" x14ac:dyDescent="0.4">
      <c r="A455" s="1" t="s">
        <v>453</v>
      </c>
      <c r="B455" s="1">
        <v>231</v>
      </c>
      <c r="C455" s="1" t="str">
        <f>HYPERLINK("https://kokusho.nijl.ac.jp/biblio/100347010/231")</f>
        <v>https://kokusho.nijl.ac.jp/biblio/100347010/231</v>
      </c>
    </row>
    <row r="456" spans="1:3" x14ac:dyDescent="0.4">
      <c r="A456" s="1" t="s">
        <v>454</v>
      </c>
      <c r="B456" s="1">
        <v>231</v>
      </c>
      <c r="C456" s="1" t="str">
        <f>HYPERLINK("https://kokusho.nijl.ac.jp/biblio/100347010/231")</f>
        <v>https://kokusho.nijl.ac.jp/biblio/100347010/231</v>
      </c>
    </row>
    <row r="457" spans="1:3" x14ac:dyDescent="0.4">
      <c r="A457" s="1" t="s">
        <v>455</v>
      </c>
      <c r="B457" s="1">
        <v>231</v>
      </c>
      <c r="C457" s="1" t="str">
        <f>HYPERLINK("https://kokusho.nijl.ac.jp/biblio/100347010/231")</f>
        <v>https://kokusho.nijl.ac.jp/biblio/100347010/231</v>
      </c>
    </row>
    <row r="458" spans="1:3" x14ac:dyDescent="0.4">
      <c r="A458" s="1" t="s">
        <v>456</v>
      </c>
      <c r="B458" s="1">
        <v>232</v>
      </c>
      <c r="C458" s="1" t="str">
        <f>HYPERLINK("https://kokusho.nijl.ac.jp/biblio/100347010/232")</f>
        <v>https://kokusho.nijl.ac.jp/biblio/100347010/232</v>
      </c>
    </row>
    <row r="459" spans="1:3" x14ac:dyDescent="0.4">
      <c r="A459" s="1" t="s">
        <v>457</v>
      </c>
      <c r="B459" s="1">
        <v>232</v>
      </c>
      <c r="C459" s="1" t="str">
        <f>HYPERLINK("https://kokusho.nijl.ac.jp/biblio/100347010/232")</f>
        <v>https://kokusho.nijl.ac.jp/biblio/100347010/232</v>
      </c>
    </row>
    <row r="460" spans="1:3" x14ac:dyDescent="0.4">
      <c r="A460" s="1" t="s">
        <v>458</v>
      </c>
      <c r="B460" s="1">
        <v>234</v>
      </c>
      <c r="C460" s="1" t="str">
        <f>HYPERLINK("https://kokusho.nijl.ac.jp/biblio/100347010/234")</f>
        <v>https://kokusho.nijl.ac.jp/biblio/100347010/234</v>
      </c>
    </row>
    <row r="461" spans="1:3" x14ac:dyDescent="0.4">
      <c r="A461" s="1" t="s">
        <v>459</v>
      </c>
      <c r="B461" s="1">
        <v>235</v>
      </c>
      <c r="C461" s="1" t="str">
        <f>HYPERLINK("https://kokusho.nijl.ac.jp/biblio/100347010/235")</f>
        <v>https://kokusho.nijl.ac.jp/biblio/100347010/235</v>
      </c>
    </row>
    <row r="462" spans="1:3" x14ac:dyDescent="0.4">
      <c r="A462" s="1" t="s">
        <v>460</v>
      </c>
      <c r="B462" s="1">
        <v>236</v>
      </c>
      <c r="C462" s="1" t="str">
        <f>HYPERLINK("https://kokusho.nijl.ac.jp/biblio/100347010/236")</f>
        <v>https://kokusho.nijl.ac.jp/biblio/100347010/236</v>
      </c>
    </row>
    <row r="463" spans="1:3" x14ac:dyDescent="0.4">
      <c r="A463" s="1" t="s">
        <v>461</v>
      </c>
      <c r="B463" s="1">
        <v>237</v>
      </c>
      <c r="C463" s="1" t="str">
        <f>HYPERLINK("https://kokusho.nijl.ac.jp/biblio/100347010/237")</f>
        <v>https://kokusho.nijl.ac.jp/biblio/100347010/237</v>
      </c>
    </row>
    <row r="464" spans="1:3" x14ac:dyDescent="0.4">
      <c r="A464" s="1" t="s">
        <v>462</v>
      </c>
      <c r="B464" s="1">
        <v>238</v>
      </c>
      <c r="C464" s="1" t="str">
        <f>HYPERLINK("https://kokusho.nijl.ac.jp/biblio/100347010/238")</f>
        <v>https://kokusho.nijl.ac.jp/biblio/100347010/238</v>
      </c>
    </row>
    <row r="466" spans="3:3" x14ac:dyDescent="0.4">
      <c r="C466" t="s">
        <v>464</v>
      </c>
    </row>
    <row r="468" spans="3:3" x14ac:dyDescent="0.4">
      <c r="C468" t="s">
        <v>465</v>
      </c>
    </row>
    <row r="469" spans="3:3" x14ac:dyDescent="0.4">
      <c r="C469" t="s">
        <v>466</v>
      </c>
    </row>
    <row r="470" spans="3:3" x14ac:dyDescent="0.4">
      <c r="C470" t="s">
        <v>467</v>
      </c>
    </row>
    <row r="471" spans="3:3" x14ac:dyDescent="0.4">
      <c r="C471" t="s">
        <v>468</v>
      </c>
    </row>
    <row r="472" spans="3:3" x14ac:dyDescent="0.4">
      <c r="C472" t="s">
        <v>469</v>
      </c>
    </row>
    <row r="473" spans="3:3" x14ac:dyDescent="0.4">
      <c r="C473" t="s">
        <v>470</v>
      </c>
    </row>
    <row r="474" spans="3:3" x14ac:dyDescent="0.4">
      <c r="C474" t="s">
        <v>471</v>
      </c>
    </row>
    <row r="475" spans="3:3" x14ac:dyDescent="0.4">
      <c r="C475" t="s">
        <v>472</v>
      </c>
    </row>
    <row r="476" spans="3:3" x14ac:dyDescent="0.4">
      <c r="C476" t="s">
        <v>473</v>
      </c>
    </row>
    <row r="477" spans="3:3" x14ac:dyDescent="0.4">
      <c r="C477" t="s">
        <v>474</v>
      </c>
    </row>
    <row r="478" spans="3:3" x14ac:dyDescent="0.4">
      <c r="C478" t="s">
        <v>475</v>
      </c>
    </row>
    <row r="479" spans="3:3" x14ac:dyDescent="0.4">
      <c r="C479" t="s">
        <v>476</v>
      </c>
    </row>
    <row r="480" spans="3:3" x14ac:dyDescent="0.4">
      <c r="C480" t="s">
        <v>477</v>
      </c>
    </row>
    <row r="481" spans="3:3" x14ac:dyDescent="0.4">
      <c r="C481" t="s">
        <v>478</v>
      </c>
    </row>
    <row r="482" spans="3:3" x14ac:dyDescent="0.4">
      <c r="C482" t="s">
        <v>479</v>
      </c>
    </row>
    <row r="483" spans="3:3" x14ac:dyDescent="0.4">
      <c r="C483" t="s">
        <v>480</v>
      </c>
    </row>
    <row r="484" spans="3:3" x14ac:dyDescent="0.4">
      <c r="C484" t="s">
        <v>481</v>
      </c>
    </row>
    <row r="485" spans="3:3" x14ac:dyDescent="0.4">
      <c r="C485" t="s">
        <v>482</v>
      </c>
    </row>
    <row r="486" spans="3:3" x14ac:dyDescent="0.4">
      <c r="C486" t="s">
        <v>483</v>
      </c>
    </row>
    <row r="487" spans="3:3" x14ac:dyDescent="0.4">
      <c r="C487" t="s">
        <v>484</v>
      </c>
    </row>
    <row r="488" spans="3:3" x14ac:dyDescent="0.4">
      <c r="C488" t="s">
        <v>485</v>
      </c>
    </row>
    <row r="489" spans="3:3" x14ac:dyDescent="0.4">
      <c r="C489" t="s">
        <v>486</v>
      </c>
    </row>
    <row r="490" spans="3:3" x14ac:dyDescent="0.4">
      <c r="C490" t="s">
        <v>487</v>
      </c>
    </row>
    <row r="491" spans="3:3" x14ac:dyDescent="0.4">
      <c r="C491" t="s">
        <v>488</v>
      </c>
    </row>
    <row r="492" spans="3:3" x14ac:dyDescent="0.4">
      <c r="C492" t="s">
        <v>489</v>
      </c>
    </row>
    <row r="493" spans="3:3" x14ac:dyDescent="0.4">
      <c r="C493" t="s">
        <v>490</v>
      </c>
    </row>
    <row r="494" spans="3:3" x14ac:dyDescent="0.4">
      <c r="C494" t="s">
        <v>491</v>
      </c>
    </row>
    <row r="495" spans="3:3" x14ac:dyDescent="0.4">
      <c r="C495">
        <v>239</v>
      </c>
    </row>
    <row r="496" spans="3:3" x14ac:dyDescent="0.4">
      <c r="C496" t="s">
        <v>492</v>
      </c>
    </row>
    <row r="497" spans="3:3" x14ac:dyDescent="0.4">
      <c r="C497" t="s">
        <v>493</v>
      </c>
    </row>
    <row r="498" spans="3:3" x14ac:dyDescent="0.4">
      <c r="C498" t="s">
        <v>494</v>
      </c>
    </row>
    <row r="499" spans="3:3" x14ac:dyDescent="0.4">
      <c r="C499" t="s">
        <v>495</v>
      </c>
    </row>
    <row r="500" spans="3:3" x14ac:dyDescent="0.4">
      <c r="C500" t="s">
        <v>496</v>
      </c>
    </row>
    <row r="501" spans="3:3" x14ac:dyDescent="0.4">
      <c r="C501" t="s">
        <v>497</v>
      </c>
    </row>
    <row r="502" spans="3:3" x14ac:dyDescent="0.4">
      <c r="C502" t="s">
        <v>498</v>
      </c>
    </row>
    <row r="503" spans="3:3" x14ac:dyDescent="0.4">
      <c r="C503" t="s">
        <v>499</v>
      </c>
    </row>
    <row r="504" spans="3:3" x14ac:dyDescent="0.4">
      <c r="C504" t="s">
        <v>500</v>
      </c>
    </row>
    <row r="505" spans="3:3" x14ac:dyDescent="0.4">
      <c r="C505" t="s">
        <v>501</v>
      </c>
    </row>
    <row r="506" spans="3:3" x14ac:dyDescent="0.4">
      <c r="C506" t="s">
        <v>502</v>
      </c>
    </row>
    <row r="507" spans="3:3" x14ac:dyDescent="0.4">
      <c r="C507" t="s">
        <v>503</v>
      </c>
    </row>
    <row r="508" spans="3:3" x14ac:dyDescent="0.4">
      <c r="C508" t="s">
        <v>504</v>
      </c>
    </row>
    <row r="509" spans="3:3" x14ac:dyDescent="0.4">
      <c r="C509" t="s">
        <v>505</v>
      </c>
    </row>
    <row r="510" spans="3:3" x14ac:dyDescent="0.4">
      <c r="C510" t="s">
        <v>506</v>
      </c>
    </row>
    <row r="511" spans="3:3" x14ac:dyDescent="0.4">
      <c r="C511" t="s">
        <v>507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2024-11-15T10:03:02Z</dcterms:created>
  <dcterms:modified xsi:type="dcterms:W3CDTF">2024-11-16T09:41:06Z</dcterms:modified>
</cp:coreProperties>
</file>