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A4F266EE-ACC5-4D91-9001-62EB09826FC2}" xr6:coauthVersionLast="47" xr6:coauthVersionMax="47" xr10:uidLastSave="{00000000-0000-0000-0000-000000000000}"/>
  <bookViews>
    <workbookView xWindow="-120" yWindow="-120" windowWidth="29040" windowHeight="15840" xr2:uid="{9D279213-A566-4F4A-AA29-2C58BFF66B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</calcChain>
</file>

<file path=xl/sharedStrings.xml><?xml version="1.0" encoding="utf-8"?>
<sst xmlns="http://schemas.openxmlformats.org/spreadsheetml/2006/main" count="110" uniqueCount="108">
  <si>
    <t>序</t>
  </si>
  <si>
    <t>目録</t>
  </si>
  <si>
    <t>水穀留胃</t>
  </si>
  <si>
    <t>奥付</t>
  </si>
  <si>
    <t>https://kokusho.nijl.ac.jp/biblio/100232348/8?ln=ja</t>
  </si>
  <si>
    <t>これも同じ</t>
    <rPh sb="3" eb="4">
      <t>オナ</t>
    </rPh>
    <phoneticPr fontId="1"/>
  </si>
  <si>
    <t>医学三蔵辨解</t>
  </si>
  <si>
    <t>○　巻之五</t>
  </si>
  <si>
    <t>○　巻之六</t>
  </si>
  <si>
    <t>巻之上</t>
  </si>
  <si>
    <t>総解</t>
  </si>
  <si>
    <t>下焦精蔵</t>
  </si>
  <si>
    <t>右腎命門</t>
  </si>
  <si>
    <t>金生水</t>
  </si>
  <si>
    <t>腎蔵精</t>
  </si>
  <si>
    <t>陰虚脱肉</t>
  </si>
  <si>
    <t>五液属腎</t>
  </si>
  <si>
    <t>牙歯白色</t>
  </si>
  <si>
    <t>生骨黒色</t>
  </si>
  <si>
    <t>溺出下竅</t>
  </si>
  <si>
    <t>精路</t>
  </si>
  <si>
    <t>男女泄精厚薄</t>
  </si>
  <si>
    <t>房後陰痿</t>
  </si>
  <si>
    <t>父精生胎</t>
  </si>
  <si>
    <t>十月留胎</t>
  </si>
  <si>
    <t>茎戸</t>
  </si>
  <si>
    <t>経水</t>
  </si>
  <si>
    <t>子宮</t>
  </si>
  <si>
    <t>胞衣</t>
  </si>
  <si>
    <t>胎中留血非瘀血</t>
  </si>
  <si>
    <t>経水非瘀血</t>
  </si>
  <si>
    <t>子門</t>
  </si>
  <si>
    <t>胎向母</t>
  </si>
  <si>
    <t>孕婦採豆</t>
  </si>
  <si>
    <t>双胎</t>
  </si>
  <si>
    <t>産十月</t>
  </si>
  <si>
    <t>乳汁</t>
  </si>
  <si>
    <t>男女受胎</t>
  </si>
  <si>
    <t>気化形化</t>
  </si>
  <si>
    <t>子宮有鋳</t>
  </si>
  <si>
    <t>悪阻</t>
  </si>
  <si>
    <t>男女変声</t>
  </si>
  <si>
    <t>○　巻之上之二</t>
  </si>
  <si>
    <t>○附方意</t>
  </si>
  <si>
    <t>滋陰降火湯</t>
  </si>
  <si>
    <t>四物湯</t>
  </si>
  <si>
    <t>八物湯</t>
  </si>
  <si>
    <t>十全大補湯</t>
  </si>
  <si>
    <t>八味丸</t>
  </si>
  <si>
    <t>六味丸</t>
  </si>
  <si>
    <t>加減八味丸</t>
  </si>
  <si>
    <t>加減金匱腎気丸</t>
  </si>
  <si>
    <t>○　巻之中</t>
  </si>
  <si>
    <t>上焦神蔵</t>
  </si>
  <si>
    <t>神精</t>
  </si>
  <si>
    <t>火水</t>
  </si>
  <si>
    <t>天神</t>
  </si>
  <si>
    <t>心血</t>
  </si>
  <si>
    <t>五志</t>
  </si>
  <si>
    <t>神用</t>
  </si>
  <si>
    <t>神昧</t>
  </si>
  <si>
    <t>心気肺気</t>
  </si>
  <si>
    <t>神陽位心</t>
  </si>
  <si>
    <t>肺肝位心腎之上</t>
  </si>
  <si>
    <t>形生於気</t>
  </si>
  <si>
    <t>気海</t>
  </si>
  <si>
    <t>病似無神虚</t>
  </si>
  <si>
    <t>陰陽有餘不足</t>
  </si>
  <si>
    <t>薬剤補血気</t>
  </si>
  <si>
    <t>蔵象</t>
  </si>
  <si>
    <t>脈神</t>
  </si>
  <si>
    <t>帰脾湯</t>
  </si>
  <si>
    <t>中焦穀府</t>
  </si>
  <si>
    <t>王道覇道</t>
  </si>
  <si>
    <t>水土一体</t>
  </si>
  <si>
    <t>以胃為貴</t>
  </si>
  <si>
    <t>四支属胃</t>
  </si>
  <si>
    <t>消穀</t>
  </si>
  <si>
    <t>腎虚及胃</t>
  </si>
  <si>
    <t>胃虚及腎</t>
  </si>
  <si>
    <t>宗営衛持於相火</t>
  </si>
  <si>
    <t>宗営衛</t>
  </si>
  <si>
    <t>脈別陰陽</t>
  </si>
  <si>
    <t>胃府大小</t>
  </si>
  <si>
    <t>四肢為諸陽本</t>
  </si>
  <si>
    <t>穀気薫肺</t>
  </si>
  <si>
    <t>年老漸失先天</t>
  </si>
  <si>
    <t>五味属胃</t>
  </si>
  <si>
    <t>服薬</t>
  </si>
  <si>
    <t>水穀分利</t>
  </si>
  <si>
    <t>四君子湯</t>
  </si>
  <si>
    <t>異功散</t>
  </si>
  <si>
    <t>六君子湯</t>
  </si>
  <si>
    <t>補中益気湯</t>
  </si>
  <si>
    <t>○附録</t>
  </si>
  <si>
    <t>営衛之弁</t>
  </si>
  <si>
    <t>営衛属気</t>
  </si>
  <si>
    <t>脈中有気脈外有血</t>
  </si>
  <si>
    <t>営衛行路</t>
  </si>
  <si>
    <t>三焦</t>
  </si>
  <si>
    <t>相火蔵下焦</t>
  </si>
  <si>
    <t>営衛五十度</t>
  </si>
  <si>
    <t>平人脈一息五動</t>
  </si>
  <si>
    <t>以天地気為呼吸</t>
  </si>
  <si>
    <t>附　神明之弁</t>
  </si>
  <si>
    <t>医学三臓辨解</t>
    <phoneticPr fontId="1"/>
  </si>
  <si>
    <t>元禄一三刊</t>
    <phoneticPr fontId="1"/>
  </si>
  <si>
    <t>岡本一抱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</si>
</sst>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21252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0452-5571-407A-9AAE-C44AB6497825}">
  <dimension ref="A1:F106"/>
  <sheetViews>
    <sheetView tabSelected="1" zoomScale="205" zoomScaleNormal="205" workbookViewId="0">
      <selection activeCell="F3" sqref="F3"/>
    </sheetView>
  </sheetViews>
  <sheetFormatPr defaultRowHeight="18.75" x14ac:dyDescent="0.4"/>
  <cols>
    <col min="1" max="1" width="15.875" customWidth="1"/>
    <col min="2" max="2" width="7.5" customWidth="1"/>
    <col min="3" max="3" width="42" customWidth="1"/>
    <col min="5" max="5" width="12.875" customWidth="1"/>
  </cols>
  <sheetData>
    <row r="1" spans="1:6" x14ac:dyDescent="0.4">
      <c r="A1" s="3" t="s">
        <v>105</v>
      </c>
      <c r="B1" s="1" t="s">
        <v>107</v>
      </c>
      <c r="C1" s="1"/>
    </row>
    <row r="2" spans="1:6" x14ac:dyDescent="0.4">
      <c r="A2" s="1"/>
      <c r="B2" s="1" t="s">
        <v>106</v>
      </c>
      <c r="C2" s="1"/>
    </row>
    <row r="3" spans="1:6" x14ac:dyDescent="0.4">
      <c r="A3" s="1" t="s">
        <v>0</v>
      </c>
      <c r="B3" s="1">
        <v>4</v>
      </c>
      <c r="C3" s="1" t="str">
        <f>HYPERLINK("https://kokusho.nijl.ac.jp/biblio/100314649/4")</f>
        <v>https://kokusho.nijl.ac.jp/biblio/100314649/4</v>
      </c>
      <c r="E3" t="s">
        <v>5</v>
      </c>
      <c r="F3" t="s">
        <v>4</v>
      </c>
    </row>
    <row r="4" spans="1:6" x14ac:dyDescent="0.4">
      <c r="A4" s="1" t="s">
        <v>1</v>
      </c>
      <c r="B4" s="1">
        <v>6</v>
      </c>
      <c r="C4" s="1" t="str">
        <f>HYPERLINK("https://kokusho.nijl.ac.jp/biblio/100314649/6")</f>
        <v>https://kokusho.nijl.ac.jp/biblio/100314649/6</v>
      </c>
      <c r="E4" s="2" t="s">
        <v>6</v>
      </c>
    </row>
    <row r="5" spans="1:6" x14ac:dyDescent="0.4">
      <c r="A5" s="1" t="s">
        <v>9</v>
      </c>
      <c r="B5" s="1">
        <v>8</v>
      </c>
      <c r="C5" s="1" t="str">
        <f>HYPERLINK("https://kokusho.nijl.ac.jp/biblio/100314649/8")</f>
        <v>https://kokusho.nijl.ac.jp/biblio/100314649/8</v>
      </c>
    </row>
    <row r="6" spans="1:6" x14ac:dyDescent="0.4">
      <c r="A6" s="1" t="s">
        <v>10</v>
      </c>
      <c r="B6" s="1">
        <v>8</v>
      </c>
      <c r="C6" s="1" t="str">
        <f>HYPERLINK("https://kokusho.nijl.ac.jp/biblio/100314649/8")</f>
        <v>https://kokusho.nijl.ac.jp/biblio/100314649/8</v>
      </c>
    </row>
    <row r="7" spans="1:6" x14ac:dyDescent="0.4">
      <c r="A7" s="1" t="s">
        <v>11</v>
      </c>
      <c r="B7" s="1">
        <v>10</v>
      </c>
      <c r="C7" s="1" t="str">
        <f>HYPERLINK("https://kokusho.nijl.ac.jp/biblio/100314649/10")</f>
        <v>https://kokusho.nijl.ac.jp/biblio/100314649/10</v>
      </c>
    </row>
    <row r="8" spans="1:6" x14ac:dyDescent="0.4">
      <c r="A8" s="1" t="s">
        <v>12</v>
      </c>
      <c r="B8" s="1">
        <v>10</v>
      </c>
      <c r="C8" s="1" t="str">
        <f>HYPERLINK("https://kokusho.nijl.ac.jp/biblio/100314649/10")</f>
        <v>https://kokusho.nijl.ac.jp/biblio/100314649/10</v>
      </c>
    </row>
    <row r="9" spans="1:6" x14ac:dyDescent="0.4">
      <c r="A9" s="1" t="s">
        <v>13</v>
      </c>
      <c r="B9" s="1">
        <v>11</v>
      </c>
      <c r="C9" s="1" t="str">
        <f>HYPERLINK("https://kokusho.nijl.ac.jp/biblio/100314649/11")</f>
        <v>https://kokusho.nijl.ac.jp/biblio/100314649/11</v>
      </c>
    </row>
    <row r="10" spans="1:6" x14ac:dyDescent="0.4">
      <c r="A10" s="1" t="s">
        <v>14</v>
      </c>
      <c r="B10" s="1">
        <v>12</v>
      </c>
      <c r="C10" s="1" t="str">
        <f>HYPERLINK("https://kokusho.nijl.ac.jp/biblio/100314649/12")</f>
        <v>https://kokusho.nijl.ac.jp/biblio/100314649/12</v>
      </c>
    </row>
    <row r="11" spans="1:6" x14ac:dyDescent="0.4">
      <c r="A11" s="1" t="s">
        <v>15</v>
      </c>
      <c r="B11" s="1">
        <v>13</v>
      </c>
      <c r="C11" s="1" t="str">
        <f>HYPERLINK("https://kokusho.nijl.ac.jp/biblio/100314649/13")</f>
        <v>https://kokusho.nijl.ac.jp/biblio/100314649/13</v>
      </c>
    </row>
    <row r="12" spans="1:6" x14ac:dyDescent="0.4">
      <c r="A12" s="1" t="s">
        <v>16</v>
      </c>
      <c r="B12" s="1">
        <v>14</v>
      </c>
      <c r="C12" s="1" t="str">
        <f>HYPERLINK("https://kokusho.nijl.ac.jp/biblio/100314649/14")</f>
        <v>https://kokusho.nijl.ac.jp/biblio/100314649/14</v>
      </c>
    </row>
    <row r="13" spans="1:6" x14ac:dyDescent="0.4">
      <c r="A13" s="1" t="s">
        <v>17</v>
      </c>
      <c r="B13" s="1">
        <v>14</v>
      </c>
      <c r="C13" s="1" t="str">
        <f>HYPERLINK("https://kokusho.nijl.ac.jp/biblio/100314649/14")</f>
        <v>https://kokusho.nijl.ac.jp/biblio/100314649/14</v>
      </c>
    </row>
    <row r="14" spans="1:6" x14ac:dyDescent="0.4">
      <c r="A14" s="1" t="s">
        <v>18</v>
      </c>
      <c r="B14" s="1">
        <v>14</v>
      </c>
      <c r="C14" s="1" t="str">
        <f>HYPERLINK("https://kokusho.nijl.ac.jp/biblio/100314649/14")</f>
        <v>https://kokusho.nijl.ac.jp/biblio/100314649/14</v>
      </c>
    </row>
    <row r="15" spans="1:6" x14ac:dyDescent="0.4">
      <c r="A15" s="1" t="s">
        <v>19</v>
      </c>
      <c r="B15" s="1">
        <v>14</v>
      </c>
      <c r="C15" s="1" t="str">
        <f>HYPERLINK("https://kokusho.nijl.ac.jp/biblio/100314649/14")</f>
        <v>https://kokusho.nijl.ac.jp/biblio/100314649/14</v>
      </c>
    </row>
    <row r="16" spans="1:6" x14ac:dyDescent="0.4">
      <c r="A16" s="1" t="s">
        <v>20</v>
      </c>
      <c r="B16" s="1">
        <v>15</v>
      </c>
      <c r="C16" s="1" t="str">
        <f>HYPERLINK("https://kokusho.nijl.ac.jp/biblio/100314649/15")</f>
        <v>https://kokusho.nijl.ac.jp/biblio/100314649/15</v>
      </c>
    </row>
    <row r="17" spans="1:3" x14ac:dyDescent="0.4">
      <c r="A17" s="1" t="s">
        <v>21</v>
      </c>
      <c r="B17" s="1">
        <v>15</v>
      </c>
      <c r="C17" s="1" t="str">
        <f>HYPERLINK("https://kokusho.nijl.ac.jp/biblio/100314649/15")</f>
        <v>https://kokusho.nijl.ac.jp/biblio/100314649/15</v>
      </c>
    </row>
    <row r="18" spans="1:3" x14ac:dyDescent="0.4">
      <c r="A18" s="1" t="s">
        <v>22</v>
      </c>
      <c r="B18" s="1">
        <v>15</v>
      </c>
      <c r="C18" s="1" t="str">
        <f>HYPERLINK("https://kokusho.nijl.ac.jp/biblio/100314649/15")</f>
        <v>https://kokusho.nijl.ac.jp/biblio/100314649/15</v>
      </c>
    </row>
    <row r="19" spans="1:3" x14ac:dyDescent="0.4">
      <c r="A19" s="1" t="s">
        <v>23</v>
      </c>
      <c r="B19" s="1">
        <v>16</v>
      </c>
      <c r="C19" s="1" t="str">
        <f>HYPERLINK("https://kokusho.nijl.ac.jp/biblio/100314649/16")</f>
        <v>https://kokusho.nijl.ac.jp/biblio/100314649/16</v>
      </c>
    </row>
    <row r="20" spans="1:3" x14ac:dyDescent="0.4">
      <c r="A20" s="1" t="s">
        <v>24</v>
      </c>
      <c r="B20" s="1">
        <v>17</v>
      </c>
      <c r="C20" s="1" t="str">
        <f>HYPERLINK("https://kokusho.nijl.ac.jp/biblio/100314649/17")</f>
        <v>https://kokusho.nijl.ac.jp/biblio/100314649/17</v>
      </c>
    </row>
    <row r="21" spans="1:3" x14ac:dyDescent="0.4">
      <c r="A21" s="1" t="s">
        <v>25</v>
      </c>
      <c r="B21" s="1">
        <v>17</v>
      </c>
      <c r="C21" s="1" t="str">
        <f>HYPERLINK("https://kokusho.nijl.ac.jp/biblio/100314649/17")</f>
        <v>https://kokusho.nijl.ac.jp/biblio/100314649/17</v>
      </c>
    </row>
    <row r="22" spans="1:3" x14ac:dyDescent="0.4">
      <c r="A22" s="1" t="s">
        <v>26</v>
      </c>
      <c r="B22" s="1">
        <v>18</v>
      </c>
      <c r="C22" s="1" t="str">
        <f>HYPERLINK("https://kokusho.nijl.ac.jp/biblio/100314649/18")</f>
        <v>https://kokusho.nijl.ac.jp/biblio/100314649/18</v>
      </c>
    </row>
    <row r="23" spans="1:3" x14ac:dyDescent="0.4">
      <c r="A23" s="1" t="s">
        <v>27</v>
      </c>
      <c r="B23" s="1">
        <v>19</v>
      </c>
      <c r="C23" s="1" t="str">
        <f>HYPERLINK("https://kokusho.nijl.ac.jp/biblio/100314649/19")</f>
        <v>https://kokusho.nijl.ac.jp/biblio/100314649/19</v>
      </c>
    </row>
    <row r="24" spans="1:3" x14ac:dyDescent="0.4">
      <c r="A24" s="1" t="s">
        <v>28</v>
      </c>
      <c r="B24" s="1">
        <v>19</v>
      </c>
      <c r="C24" s="1" t="str">
        <f>HYPERLINK("https://kokusho.nijl.ac.jp/biblio/100314649/19")</f>
        <v>https://kokusho.nijl.ac.jp/biblio/100314649/19</v>
      </c>
    </row>
    <row r="25" spans="1:3" x14ac:dyDescent="0.4">
      <c r="A25" s="1" t="s">
        <v>29</v>
      </c>
      <c r="B25" s="1">
        <v>20</v>
      </c>
      <c r="C25" s="1" t="str">
        <f>HYPERLINK("https://kokusho.nijl.ac.jp/biblio/100314649/20")</f>
        <v>https://kokusho.nijl.ac.jp/biblio/100314649/20</v>
      </c>
    </row>
    <row r="26" spans="1:3" x14ac:dyDescent="0.4">
      <c r="A26" s="1" t="s">
        <v>30</v>
      </c>
      <c r="B26" s="1">
        <v>20</v>
      </c>
      <c r="C26" s="1" t="str">
        <f>HYPERLINK("https://kokusho.nijl.ac.jp/biblio/100314649/20")</f>
        <v>https://kokusho.nijl.ac.jp/biblio/100314649/20</v>
      </c>
    </row>
    <row r="27" spans="1:3" x14ac:dyDescent="0.4">
      <c r="A27" s="1" t="s">
        <v>31</v>
      </c>
      <c r="B27" s="1">
        <v>21</v>
      </c>
      <c r="C27" s="1" t="str">
        <f>HYPERLINK("https://kokusho.nijl.ac.jp/biblio/100314649/21")</f>
        <v>https://kokusho.nijl.ac.jp/biblio/100314649/21</v>
      </c>
    </row>
    <row r="28" spans="1:3" x14ac:dyDescent="0.4">
      <c r="A28" s="1" t="s">
        <v>32</v>
      </c>
      <c r="B28" s="1">
        <v>21</v>
      </c>
      <c r="C28" s="1" t="str">
        <f>HYPERLINK("https://kokusho.nijl.ac.jp/biblio/100314649/21")</f>
        <v>https://kokusho.nijl.ac.jp/biblio/100314649/21</v>
      </c>
    </row>
    <row r="29" spans="1:3" x14ac:dyDescent="0.4">
      <c r="A29" s="1" t="s">
        <v>33</v>
      </c>
      <c r="B29" s="1">
        <v>22</v>
      </c>
      <c r="C29" s="1" t="str">
        <f>HYPERLINK("https://kokusho.nijl.ac.jp/biblio/100314649/22")</f>
        <v>https://kokusho.nijl.ac.jp/biblio/100314649/22</v>
      </c>
    </row>
    <row r="30" spans="1:3" x14ac:dyDescent="0.4">
      <c r="A30" s="1" t="s">
        <v>34</v>
      </c>
      <c r="B30" s="1">
        <v>23</v>
      </c>
      <c r="C30" s="1" t="str">
        <f>HYPERLINK("https://kokusho.nijl.ac.jp/biblio/100314649/23")</f>
        <v>https://kokusho.nijl.ac.jp/biblio/100314649/23</v>
      </c>
    </row>
    <row r="31" spans="1:3" x14ac:dyDescent="0.4">
      <c r="A31" s="1" t="s">
        <v>35</v>
      </c>
      <c r="B31" s="1">
        <v>24</v>
      </c>
      <c r="C31" s="1" t="str">
        <f>HYPERLINK("https://kokusho.nijl.ac.jp/biblio/100314649/24")</f>
        <v>https://kokusho.nijl.ac.jp/biblio/100314649/24</v>
      </c>
    </row>
    <row r="32" spans="1:3" x14ac:dyDescent="0.4">
      <c r="A32" s="1" t="s">
        <v>36</v>
      </c>
      <c r="B32" s="1">
        <v>24</v>
      </c>
      <c r="C32" s="1" t="str">
        <f>HYPERLINK("https://kokusho.nijl.ac.jp/biblio/100314649/24")</f>
        <v>https://kokusho.nijl.ac.jp/biblio/100314649/24</v>
      </c>
    </row>
    <row r="33" spans="1:3" x14ac:dyDescent="0.4">
      <c r="A33" s="1" t="s">
        <v>37</v>
      </c>
      <c r="B33" s="1">
        <v>24</v>
      </c>
      <c r="C33" s="1" t="str">
        <f>HYPERLINK("https://kokusho.nijl.ac.jp/biblio/100314649/24")</f>
        <v>https://kokusho.nijl.ac.jp/biblio/100314649/24</v>
      </c>
    </row>
    <row r="34" spans="1:3" x14ac:dyDescent="0.4">
      <c r="A34" s="1" t="s">
        <v>38</v>
      </c>
      <c r="B34" s="1">
        <v>25</v>
      </c>
      <c r="C34" s="1" t="str">
        <f>HYPERLINK("https://kokusho.nijl.ac.jp/biblio/100314649/25")</f>
        <v>https://kokusho.nijl.ac.jp/biblio/100314649/25</v>
      </c>
    </row>
    <row r="35" spans="1:3" x14ac:dyDescent="0.4">
      <c r="A35" s="1" t="s">
        <v>39</v>
      </c>
      <c r="B35" s="1">
        <v>26</v>
      </c>
      <c r="C35" s="1" t="str">
        <f>HYPERLINK("https://kokusho.nijl.ac.jp/biblio/100314649/26")</f>
        <v>https://kokusho.nijl.ac.jp/biblio/100314649/26</v>
      </c>
    </row>
    <row r="36" spans="1:3" x14ac:dyDescent="0.4">
      <c r="A36" s="1" t="s">
        <v>40</v>
      </c>
      <c r="B36" s="1">
        <v>27</v>
      </c>
      <c r="C36" s="1" t="str">
        <f>HYPERLINK("https://kokusho.nijl.ac.jp/biblio/100314649/27")</f>
        <v>https://kokusho.nijl.ac.jp/biblio/100314649/27</v>
      </c>
    </row>
    <row r="37" spans="1:3" x14ac:dyDescent="0.4">
      <c r="A37" s="1" t="s">
        <v>41</v>
      </c>
      <c r="B37" s="1">
        <v>27</v>
      </c>
      <c r="C37" s="1" t="str">
        <f>HYPERLINK("https://kokusho.nijl.ac.jp/biblio/100314649/27")</f>
        <v>https://kokusho.nijl.ac.jp/biblio/100314649/27</v>
      </c>
    </row>
    <row r="38" spans="1:3" x14ac:dyDescent="0.4">
      <c r="A38" s="1" t="s">
        <v>42</v>
      </c>
      <c r="B38" s="1">
        <v>28</v>
      </c>
      <c r="C38" s="1" t="str">
        <f>HYPERLINK("https://kokusho.nijl.ac.jp/biblio/100314649/28")</f>
        <v>https://kokusho.nijl.ac.jp/biblio/100314649/28</v>
      </c>
    </row>
    <row r="39" spans="1:3" x14ac:dyDescent="0.4">
      <c r="A39" s="1" t="s">
        <v>43</v>
      </c>
      <c r="B39" s="1">
        <v>28</v>
      </c>
      <c r="C39" s="1" t="str">
        <f>HYPERLINK("https://kokusho.nijl.ac.jp/biblio/100314649/28")</f>
        <v>https://kokusho.nijl.ac.jp/biblio/100314649/28</v>
      </c>
    </row>
    <row r="40" spans="1:3" x14ac:dyDescent="0.4">
      <c r="A40" s="1" t="s">
        <v>44</v>
      </c>
      <c r="B40" s="1">
        <v>28</v>
      </c>
      <c r="C40" s="1" t="str">
        <f>HYPERLINK("https://kokusho.nijl.ac.jp/biblio/100314649/28")</f>
        <v>https://kokusho.nijl.ac.jp/biblio/100314649/28</v>
      </c>
    </row>
    <row r="41" spans="1:3" x14ac:dyDescent="0.4">
      <c r="A41" s="1" t="s">
        <v>45</v>
      </c>
      <c r="B41" s="1">
        <v>33</v>
      </c>
      <c r="C41" s="1" t="str">
        <f>HYPERLINK("https://kokusho.nijl.ac.jp/biblio/100314649/33")</f>
        <v>https://kokusho.nijl.ac.jp/biblio/100314649/33</v>
      </c>
    </row>
    <row r="42" spans="1:3" x14ac:dyDescent="0.4">
      <c r="A42" s="1" t="s">
        <v>46</v>
      </c>
      <c r="B42" s="1">
        <v>34</v>
      </c>
      <c r="C42" s="1" t="str">
        <f>HYPERLINK("https://kokusho.nijl.ac.jp/biblio/100314649/34")</f>
        <v>https://kokusho.nijl.ac.jp/biblio/100314649/34</v>
      </c>
    </row>
    <row r="43" spans="1:3" x14ac:dyDescent="0.4">
      <c r="A43" s="1" t="s">
        <v>47</v>
      </c>
      <c r="B43" s="1">
        <v>34</v>
      </c>
      <c r="C43" s="1" t="str">
        <f>HYPERLINK("https://kokusho.nijl.ac.jp/biblio/100314649/34")</f>
        <v>https://kokusho.nijl.ac.jp/biblio/100314649/34</v>
      </c>
    </row>
    <row r="44" spans="1:3" x14ac:dyDescent="0.4">
      <c r="A44" s="1" t="s">
        <v>48</v>
      </c>
      <c r="B44" s="1">
        <v>36</v>
      </c>
      <c r="C44" s="1" t="str">
        <f>HYPERLINK("https://kokusho.nijl.ac.jp/biblio/100314649/36")</f>
        <v>https://kokusho.nijl.ac.jp/biblio/100314649/36</v>
      </c>
    </row>
    <row r="45" spans="1:3" x14ac:dyDescent="0.4">
      <c r="A45" s="1" t="s">
        <v>49</v>
      </c>
      <c r="B45" s="1">
        <v>41</v>
      </c>
      <c r="C45" s="1" t="str">
        <f>HYPERLINK("https://kokusho.nijl.ac.jp/biblio/100314649/41")</f>
        <v>https://kokusho.nijl.ac.jp/biblio/100314649/41</v>
      </c>
    </row>
    <row r="46" spans="1:3" x14ac:dyDescent="0.4">
      <c r="A46" s="1" t="s">
        <v>50</v>
      </c>
      <c r="B46" s="1">
        <v>42</v>
      </c>
      <c r="C46" s="1" t="str">
        <f>HYPERLINK("https://kokusho.nijl.ac.jp/biblio/100314649/42")</f>
        <v>https://kokusho.nijl.ac.jp/biblio/100314649/42</v>
      </c>
    </row>
    <row r="47" spans="1:3" x14ac:dyDescent="0.4">
      <c r="A47" s="1" t="s">
        <v>51</v>
      </c>
      <c r="B47" s="1">
        <v>43</v>
      </c>
      <c r="C47" s="1" t="str">
        <f>HYPERLINK("https://kokusho.nijl.ac.jp/biblio/100314649/43")</f>
        <v>https://kokusho.nijl.ac.jp/biblio/100314649/43</v>
      </c>
    </row>
    <row r="48" spans="1:3" x14ac:dyDescent="0.4">
      <c r="A48" s="1" t="s">
        <v>52</v>
      </c>
      <c r="B48" s="1">
        <v>45</v>
      </c>
      <c r="C48" s="1" t="str">
        <f>HYPERLINK("https://kokusho.nijl.ac.jp/biblio/100314649/45")</f>
        <v>https://kokusho.nijl.ac.jp/biblio/100314649/45</v>
      </c>
    </row>
    <row r="49" spans="1:3" x14ac:dyDescent="0.4">
      <c r="A49" s="1" t="s">
        <v>53</v>
      </c>
      <c r="B49" s="1">
        <v>45</v>
      </c>
      <c r="C49" s="1" t="str">
        <f>HYPERLINK("https://kokusho.nijl.ac.jp/biblio/100314649/45")</f>
        <v>https://kokusho.nijl.ac.jp/biblio/100314649/45</v>
      </c>
    </row>
    <row r="50" spans="1:3" x14ac:dyDescent="0.4">
      <c r="A50" s="1" t="s">
        <v>54</v>
      </c>
      <c r="B50" s="1">
        <v>46</v>
      </c>
      <c r="C50" s="1" t="str">
        <f>HYPERLINK("https://kokusho.nijl.ac.jp/biblio/100314649/46")</f>
        <v>https://kokusho.nijl.ac.jp/biblio/100314649/46</v>
      </c>
    </row>
    <row r="51" spans="1:3" x14ac:dyDescent="0.4">
      <c r="A51" s="1" t="s">
        <v>55</v>
      </c>
      <c r="B51" s="1">
        <v>47</v>
      </c>
      <c r="C51" s="1" t="str">
        <f>HYPERLINK("https://kokusho.nijl.ac.jp/biblio/100314649/47")</f>
        <v>https://kokusho.nijl.ac.jp/biblio/100314649/47</v>
      </c>
    </row>
    <row r="52" spans="1:3" x14ac:dyDescent="0.4">
      <c r="A52" s="1" t="s">
        <v>56</v>
      </c>
      <c r="B52" s="1">
        <v>47</v>
      </c>
      <c r="C52" s="1" t="str">
        <f>HYPERLINK("https://kokusho.nijl.ac.jp/biblio/100314649/47")</f>
        <v>https://kokusho.nijl.ac.jp/biblio/100314649/47</v>
      </c>
    </row>
    <row r="53" spans="1:3" x14ac:dyDescent="0.4">
      <c r="A53" s="1" t="s">
        <v>57</v>
      </c>
      <c r="B53" s="1">
        <v>47</v>
      </c>
      <c r="C53" s="1" t="str">
        <f>HYPERLINK("https://kokusho.nijl.ac.jp/biblio/100314649/47")</f>
        <v>https://kokusho.nijl.ac.jp/biblio/100314649/47</v>
      </c>
    </row>
    <row r="54" spans="1:3" x14ac:dyDescent="0.4">
      <c r="A54" s="1" t="s">
        <v>58</v>
      </c>
      <c r="B54" s="1">
        <v>48</v>
      </c>
      <c r="C54" s="1" t="str">
        <f>HYPERLINK("https://kokusho.nijl.ac.jp/biblio/100314649/48")</f>
        <v>https://kokusho.nijl.ac.jp/biblio/100314649/48</v>
      </c>
    </row>
    <row r="55" spans="1:3" x14ac:dyDescent="0.4">
      <c r="A55" s="1" t="s">
        <v>59</v>
      </c>
      <c r="B55" s="1">
        <v>51</v>
      </c>
      <c r="C55" s="1" t="str">
        <f>HYPERLINK("https://kokusho.nijl.ac.jp/biblio/100314649/51")</f>
        <v>https://kokusho.nijl.ac.jp/biblio/100314649/51</v>
      </c>
    </row>
    <row r="56" spans="1:3" x14ac:dyDescent="0.4">
      <c r="A56" s="1" t="s">
        <v>60</v>
      </c>
      <c r="B56" s="1">
        <v>51</v>
      </c>
      <c r="C56" s="1" t="str">
        <f>HYPERLINK("https://kokusho.nijl.ac.jp/biblio/100314649/51")</f>
        <v>https://kokusho.nijl.ac.jp/biblio/100314649/51</v>
      </c>
    </row>
    <row r="57" spans="1:3" x14ac:dyDescent="0.4">
      <c r="A57" s="1" t="s">
        <v>61</v>
      </c>
      <c r="B57" s="1">
        <v>51</v>
      </c>
      <c r="C57" s="1" t="str">
        <f>HYPERLINK("https://kokusho.nijl.ac.jp/biblio/100314649/51")</f>
        <v>https://kokusho.nijl.ac.jp/biblio/100314649/51</v>
      </c>
    </row>
    <row r="58" spans="1:3" x14ac:dyDescent="0.4">
      <c r="A58" s="1" t="s">
        <v>62</v>
      </c>
      <c r="B58" s="1">
        <v>52</v>
      </c>
      <c r="C58" s="1" t="str">
        <f>HYPERLINK("https://kokusho.nijl.ac.jp/biblio/100314649/52")</f>
        <v>https://kokusho.nijl.ac.jp/biblio/100314649/52</v>
      </c>
    </row>
    <row r="59" spans="1:3" x14ac:dyDescent="0.4">
      <c r="A59" s="1" t="s">
        <v>63</v>
      </c>
      <c r="B59" s="1">
        <v>54</v>
      </c>
      <c r="C59" s="1" t="str">
        <f>HYPERLINK("https://kokusho.nijl.ac.jp/biblio/100314649/54")</f>
        <v>https://kokusho.nijl.ac.jp/biblio/100314649/54</v>
      </c>
    </row>
    <row r="60" spans="1:3" x14ac:dyDescent="0.4">
      <c r="A60" s="1" t="s">
        <v>64</v>
      </c>
      <c r="B60" s="1">
        <v>54</v>
      </c>
      <c r="C60" s="1" t="str">
        <f>HYPERLINK("https://kokusho.nijl.ac.jp/biblio/100314649/54")</f>
        <v>https://kokusho.nijl.ac.jp/biblio/100314649/54</v>
      </c>
    </row>
    <row r="61" spans="1:3" x14ac:dyDescent="0.4">
      <c r="A61" s="1" t="s">
        <v>65</v>
      </c>
      <c r="B61" s="1">
        <v>55</v>
      </c>
      <c r="C61" s="1" t="str">
        <f>HYPERLINK("https://kokusho.nijl.ac.jp/biblio/100314649/55")</f>
        <v>https://kokusho.nijl.ac.jp/biblio/100314649/55</v>
      </c>
    </row>
    <row r="62" spans="1:3" x14ac:dyDescent="0.4">
      <c r="A62" s="1" t="s">
        <v>66</v>
      </c>
      <c r="B62" s="1">
        <v>55</v>
      </c>
      <c r="C62" s="1" t="str">
        <f>HYPERLINK("https://kokusho.nijl.ac.jp/biblio/100314649/55")</f>
        <v>https://kokusho.nijl.ac.jp/biblio/100314649/55</v>
      </c>
    </row>
    <row r="63" spans="1:3" x14ac:dyDescent="0.4">
      <c r="A63" s="1" t="s">
        <v>67</v>
      </c>
      <c r="B63" s="1">
        <v>56</v>
      </c>
      <c r="C63" s="1" t="str">
        <f>HYPERLINK("https://kokusho.nijl.ac.jp/biblio/100314649/56")</f>
        <v>https://kokusho.nijl.ac.jp/biblio/100314649/56</v>
      </c>
    </row>
    <row r="64" spans="1:3" x14ac:dyDescent="0.4">
      <c r="A64" s="1" t="s">
        <v>68</v>
      </c>
      <c r="B64" s="1">
        <v>60</v>
      </c>
      <c r="C64" s="1" t="str">
        <f>HYPERLINK("https://kokusho.nijl.ac.jp/biblio/100314649/60")</f>
        <v>https://kokusho.nijl.ac.jp/biblio/100314649/60</v>
      </c>
    </row>
    <row r="65" spans="1:3" x14ac:dyDescent="0.4">
      <c r="A65" s="1" t="s">
        <v>69</v>
      </c>
      <c r="B65" s="1">
        <v>62</v>
      </c>
      <c r="C65" s="1" t="str">
        <f>HYPERLINK("https://kokusho.nijl.ac.jp/biblio/100314649/62")</f>
        <v>https://kokusho.nijl.ac.jp/biblio/100314649/62</v>
      </c>
    </row>
    <row r="66" spans="1:3" x14ac:dyDescent="0.4">
      <c r="A66" s="1" t="s">
        <v>70</v>
      </c>
      <c r="B66" s="1">
        <v>63</v>
      </c>
      <c r="C66" s="1" t="str">
        <f>HYPERLINK("https://kokusho.nijl.ac.jp/biblio/100314649/63")</f>
        <v>https://kokusho.nijl.ac.jp/biblio/100314649/63</v>
      </c>
    </row>
    <row r="67" spans="1:3" x14ac:dyDescent="0.4">
      <c r="A67" s="1" t="s">
        <v>43</v>
      </c>
      <c r="B67" s="1">
        <v>65</v>
      </c>
      <c r="C67" s="1" t="str">
        <f>HYPERLINK("https://kokusho.nijl.ac.jp/biblio/100314649/65")</f>
        <v>https://kokusho.nijl.ac.jp/biblio/100314649/65</v>
      </c>
    </row>
    <row r="68" spans="1:3" x14ac:dyDescent="0.4">
      <c r="A68" s="1" t="s">
        <v>71</v>
      </c>
      <c r="B68" s="1">
        <v>66</v>
      </c>
      <c r="C68" s="1" t="str">
        <f>HYPERLINK("https://kokusho.nijl.ac.jp/biblio/100314649/66")</f>
        <v>https://kokusho.nijl.ac.jp/biblio/100314649/66</v>
      </c>
    </row>
    <row r="69" spans="1:3" x14ac:dyDescent="0.4">
      <c r="A69" s="1" t="s">
        <v>7</v>
      </c>
      <c r="B69" s="1">
        <v>78</v>
      </c>
      <c r="C69" s="1" t="str">
        <f>HYPERLINK("https://kokusho.nijl.ac.jp/biblio/100314649/78")</f>
        <v>https://kokusho.nijl.ac.jp/biblio/100314649/78</v>
      </c>
    </row>
    <row r="70" spans="1:3" x14ac:dyDescent="0.4">
      <c r="A70" s="1" t="s">
        <v>72</v>
      </c>
      <c r="B70" s="1">
        <v>78</v>
      </c>
      <c r="C70" s="1" t="str">
        <f>HYPERLINK("https://kokusho.nijl.ac.jp/biblio/100314649/78")</f>
        <v>https://kokusho.nijl.ac.jp/biblio/100314649/78</v>
      </c>
    </row>
    <row r="71" spans="1:3" x14ac:dyDescent="0.4">
      <c r="A71" s="1" t="s">
        <v>73</v>
      </c>
      <c r="B71" s="1">
        <v>79</v>
      </c>
      <c r="C71" s="1" t="str">
        <f>HYPERLINK("https://kokusho.nijl.ac.jp/biblio/100314649/79")</f>
        <v>https://kokusho.nijl.ac.jp/biblio/100314649/79</v>
      </c>
    </row>
    <row r="72" spans="1:3" x14ac:dyDescent="0.4">
      <c r="A72" s="1" t="s">
        <v>74</v>
      </c>
      <c r="B72" s="1">
        <v>79</v>
      </c>
      <c r="C72" s="1" t="str">
        <f>HYPERLINK("https://kokusho.nijl.ac.jp/biblio/100314649/79")</f>
        <v>https://kokusho.nijl.ac.jp/biblio/100314649/79</v>
      </c>
    </row>
    <row r="73" spans="1:3" x14ac:dyDescent="0.4">
      <c r="A73" s="1" t="s">
        <v>75</v>
      </c>
      <c r="B73" s="1">
        <v>80</v>
      </c>
      <c r="C73" s="1" t="str">
        <f>HYPERLINK("https://kokusho.nijl.ac.jp/biblio/100314649/80")</f>
        <v>https://kokusho.nijl.ac.jp/biblio/100314649/80</v>
      </c>
    </row>
    <row r="74" spans="1:3" x14ac:dyDescent="0.4">
      <c r="A74" s="1" t="s">
        <v>76</v>
      </c>
      <c r="B74" s="1">
        <v>81</v>
      </c>
      <c r="C74" s="1" t="str">
        <f>HYPERLINK("https://kokusho.nijl.ac.jp/biblio/100314649/81")</f>
        <v>https://kokusho.nijl.ac.jp/biblio/100314649/81</v>
      </c>
    </row>
    <row r="75" spans="1:3" x14ac:dyDescent="0.4">
      <c r="A75" s="1" t="s">
        <v>77</v>
      </c>
      <c r="B75" s="1">
        <v>81</v>
      </c>
      <c r="C75" s="1" t="str">
        <f>HYPERLINK("https://kokusho.nijl.ac.jp/biblio/100314649/81")</f>
        <v>https://kokusho.nijl.ac.jp/biblio/100314649/81</v>
      </c>
    </row>
    <row r="76" spans="1:3" x14ac:dyDescent="0.4">
      <c r="A76" s="1" t="s">
        <v>78</v>
      </c>
      <c r="B76" s="1">
        <v>83</v>
      </c>
      <c r="C76" s="1" t="str">
        <f>HYPERLINK("https://kokusho.nijl.ac.jp/biblio/100314649/83")</f>
        <v>https://kokusho.nijl.ac.jp/biblio/100314649/83</v>
      </c>
    </row>
    <row r="77" spans="1:3" x14ac:dyDescent="0.4">
      <c r="A77" s="1" t="s">
        <v>79</v>
      </c>
      <c r="B77" s="1">
        <v>84</v>
      </c>
      <c r="C77" s="1" t="str">
        <f>HYPERLINK("https://kokusho.nijl.ac.jp/biblio/100314649/84")</f>
        <v>https://kokusho.nijl.ac.jp/biblio/100314649/84</v>
      </c>
    </row>
    <row r="78" spans="1:3" x14ac:dyDescent="0.4">
      <c r="A78" s="1" t="s">
        <v>2</v>
      </c>
      <c r="B78" s="1">
        <v>84</v>
      </c>
      <c r="C78" s="1" t="str">
        <f>HYPERLINK("https://kokusho.nijl.ac.jp/biblio/100314649/84")</f>
        <v>https://kokusho.nijl.ac.jp/biblio/100314649/84</v>
      </c>
    </row>
    <row r="79" spans="1:3" x14ac:dyDescent="0.4">
      <c r="A79" s="1" t="s">
        <v>80</v>
      </c>
      <c r="B79" s="1">
        <v>85</v>
      </c>
      <c r="C79" s="1" t="str">
        <f>HYPERLINK("https://kokusho.nijl.ac.jp/biblio/100314649/85")</f>
        <v>https://kokusho.nijl.ac.jp/biblio/100314649/85</v>
      </c>
    </row>
    <row r="80" spans="1:3" x14ac:dyDescent="0.4">
      <c r="A80" s="1" t="s">
        <v>81</v>
      </c>
      <c r="B80" s="1">
        <v>85</v>
      </c>
      <c r="C80" s="1" t="str">
        <f>HYPERLINK("https://kokusho.nijl.ac.jp/biblio/100314649/85")</f>
        <v>https://kokusho.nijl.ac.jp/biblio/100314649/85</v>
      </c>
    </row>
    <row r="81" spans="1:3" x14ac:dyDescent="0.4">
      <c r="A81" s="1" t="s">
        <v>82</v>
      </c>
      <c r="B81" s="1">
        <v>87</v>
      </c>
      <c r="C81" s="1" t="str">
        <f>HYPERLINK("https://kokusho.nijl.ac.jp/biblio/100314649/87")</f>
        <v>https://kokusho.nijl.ac.jp/biblio/100314649/87</v>
      </c>
    </row>
    <row r="82" spans="1:3" x14ac:dyDescent="0.4">
      <c r="A82" s="1" t="s">
        <v>83</v>
      </c>
      <c r="B82" s="1">
        <v>88</v>
      </c>
      <c r="C82" s="1" t="str">
        <f>HYPERLINK("https://kokusho.nijl.ac.jp/biblio/100314649/88")</f>
        <v>https://kokusho.nijl.ac.jp/biblio/100314649/88</v>
      </c>
    </row>
    <row r="83" spans="1:3" x14ac:dyDescent="0.4">
      <c r="A83" s="1" t="s">
        <v>84</v>
      </c>
      <c r="B83" s="1">
        <v>89</v>
      </c>
      <c r="C83" s="1" t="str">
        <f>HYPERLINK("https://kokusho.nijl.ac.jp/biblio/100314649/89")</f>
        <v>https://kokusho.nijl.ac.jp/biblio/100314649/89</v>
      </c>
    </row>
    <row r="84" spans="1:3" x14ac:dyDescent="0.4">
      <c r="A84" s="1" t="s">
        <v>85</v>
      </c>
      <c r="B84" s="1">
        <v>90</v>
      </c>
      <c r="C84" s="1" t="str">
        <f>HYPERLINK("https://kokusho.nijl.ac.jp/biblio/100314649/90")</f>
        <v>https://kokusho.nijl.ac.jp/biblio/100314649/90</v>
      </c>
    </row>
    <row r="85" spans="1:3" x14ac:dyDescent="0.4">
      <c r="A85" s="1" t="s">
        <v>86</v>
      </c>
      <c r="B85" s="1">
        <v>90</v>
      </c>
      <c r="C85" s="1" t="str">
        <f>HYPERLINK("https://kokusho.nijl.ac.jp/biblio/100314649/90")</f>
        <v>https://kokusho.nijl.ac.jp/biblio/100314649/90</v>
      </c>
    </row>
    <row r="86" spans="1:3" x14ac:dyDescent="0.4">
      <c r="A86" s="1" t="s">
        <v>87</v>
      </c>
      <c r="B86" s="1">
        <v>90</v>
      </c>
      <c r="C86" s="1" t="str">
        <f>HYPERLINK("https://kokusho.nijl.ac.jp/biblio/100314649/90")</f>
        <v>https://kokusho.nijl.ac.jp/biblio/100314649/90</v>
      </c>
    </row>
    <row r="87" spans="1:3" x14ac:dyDescent="0.4">
      <c r="A87" s="1" t="s">
        <v>88</v>
      </c>
      <c r="B87" s="1">
        <v>90</v>
      </c>
      <c r="C87" s="1" t="str">
        <f>HYPERLINK("https://kokusho.nijl.ac.jp/biblio/100314649/90")</f>
        <v>https://kokusho.nijl.ac.jp/biblio/100314649/90</v>
      </c>
    </row>
    <row r="88" spans="1:3" x14ac:dyDescent="0.4">
      <c r="A88" s="1" t="s">
        <v>89</v>
      </c>
      <c r="B88" s="1">
        <v>91</v>
      </c>
      <c r="C88" s="1" t="str">
        <f>HYPERLINK("https://kokusho.nijl.ac.jp/biblio/100314649/91")</f>
        <v>https://kokusho.nijl.ac.jp/biblio/100314649/91</v>
      </c>
    </row>
    <row r="89" spans="1:3" x14ac:dyDescent="0.4">
      <c r="A89" s="1" t="s">
        <v>43</v>
      </c>
      <c r="B89" s="1">
        <v>92</v>
      </c>
      <c r="C89" s="1" t="str">
        <f>HYPERLINK("https://kokusho.nijl.ac.jp/biblio/100314649/92")</f>
        <v>https://kokusho.nijl.ac.jp/biblio/100314649/92</v>
      </c>
    </row>
    <row r="90" spans="1:3" x14ac:dyDescent="0.4">
      <c r="A90" s="1" t="s">
        <v>90</v>
      </c>
      <c r="B90" s="1">
        <v>92</v>
      </c>
      <c r="C90" s="1" t="str">
        <f>HYPERLINK("https://kokusho.nijl.ac.jp/biblio/100314649/92")</f>
        <v>https://kokusho.nijl.ac.jp/biblio/100314649/92</v>
      </c>
    </row>
    <row r="91" spans="1:3" x14ac:dyDescent="0.4">
      <c r="A91" s="1" t="s">
        <v>91</v>
      </c>
      <c r="B91" s="1">
        <v>95</v>
      </c>
      <c r="C91" s="1" t="str">
        <f>HYPERLINK("https://kokusho.nijl.ac.jp/biblio/100314649/95")</f>
        <v>https://kokusho.nijl.ac.jp/biblio/100314649/95</v>
      </c>
    </row>
    <row r="92" spans="1:3" x14ac:dyDescent="0.4">
      <c r="A92" s="1" t="s">
        <v>92</v>
      </c>
      <c r="B92" s="1">
        <v>95</v>
      </c>
      <c r="C92" s="1" t="str">
        <f>HYPERLINK("https://kokusho.nijl.ac.jp/biblio/100314649/95")</f>
        <v>https://kokusho.nijl.ac.jp/biblio/100314649/95</v>
      </c>
    </row>
    <row r="93" spans="1:3" x14ac:dyDescent="0.4">
      <c r="A93" s="1" t="s">
        <v>93</v>
      </c>
      <c r="B93" s="1">
        <v>96</v>
      </c>
      <c r="C93" s="1" t="str">
        <f>HYPERLINK("https://kokusho.nijl.ac.jp/biblio/100314649/96")</f>
        <v>https://kokusho.nijl.ac.jp/biblio/100314649/96</v>
      </c>
    </row>
    <row r="94" spans="1:3" x14ac:dyDescent="0.4">
      <c r="A94" s="1" t="s">
        <v>8</v>
      </c>
      <c r="B94" s="1">
        <v>103</v>
      </c>
      <c r="C94" s="1" t="str">
        <f>HYPERLINK("https://kokusho.nijl.ac.jp/biblio/100314649/103")</f>
        <v>https://kokusho.nijl.ac.jp/biblio/100314649/103</v>
      </c>
    </row>
    <row r="95" spans="1:3" x14ac:dyDescent="0.4">
      <c r="A95" s="1" t="s">
        <v>94</v>
      </c>
      <c r="B95" s="1">
        <v>103</v>
      </c>
      <c r="C95" s="1" t="str">
        <f>HYPERLINK("https://kokusho.nijl.ac.jp/biblio/100314649/103")</f>
        <v>https://kokusho.nijl.ac.jp/biblio/100314649/103</v>
      </c>
    </row>
    <row r="96" spans="1:3" x14ac:dyDescent="0.4">
      <c r="A96" s="1" t="s">
        <v>95</v>
      </c>
      <c r="B96" s="1">
        <v>103</v>
      </c>
      <c r="C96" s="1" t="str">
        <f>HYPERLINK("https://kokusho.nijl.ac.jp/biblio/100314649/103")</f>
        <v>https://kokusho.nijl.ac.jp/biblio/100314649/103</v>
      </c>
    </row>
    <row r="97" spans="1:3" x14ac:dyDescent="0.4">
      <c r="A97" s="1" t="s">
        <v>96</v>
      </c>
      <c r="B97" s="1">
        <v>109</v>
      </c>
      <c r="C97" s="1" t="str">
        <f>HYPERLINK("https://kokusho.nijl.ac.jp/biblio/100314649/109")</f>
        <v>https://kokusho.nijl.ac.jp/biblio/100314649/109</v>
      </c>
    </row>
    <row r="98" spans="1:3" x14ac:dyDescent="0.4">
      <c r="A98" s="1" t="s">
        <v>97</v>
      </c>
      <c r="B98" s="1">
        <v>110</v>
      </c>
      <c r="C98" s="1" t="str">
        <f>HYPERLINK("https://kokusho.nijl.ac.jp/biblio/100314649/110")</f>
        <v>https://kokusho.nijl.ac.jp/biblio/100314649/110</v>
      </c>
    </row>
    <row r="99" spans="1:3" x14ac:dyDescent="0.4">
      <c r="A99" s="1" t="s">
        <v>98</v>
      </c>
      <c r="B99" s="1">
        <v>111</v>
      </c>
      <c r="C99" s="1" t="str">
        <f>HYPERLINK("https://kokusho.nijl.ac.jp/biblio/100314649/111")</f>
        <v>https://kokusho.nijl.ac.jp/biblio/100314649/111</v>
      </c>
    </row>
    <row r="100" spans="1:3" x14ac:dyDescent="0.4">
      <c r="A100" s="1" t="s">
        <v>99</v>
      </c>
      <c r="B100" s="1">
        <v>119</v>
      </c>
      <c r="C100" s="1" t="str">
        <f>HYPERLINK("https://kokusho.nijl.ac.jp/biblio/100314649/119")</f>
        <v>https://kokusho.nijl.ac.jp/biblio/100314649/119</v>
      </c>
    </row>
    <row r="101" spans="1:3" x14ac:dyDescent="0.4">
      <c r="A101" s="1" t="s">
        <v>100</v>
      </c>
      <c r="B101" s="1">
        <v>120</v>
      </c>
      <c r="C101" s="1" t="str">
        <f>HYPERLINK("https://kokusho.nijl.ac.jp/biblio/100314649/120")</f>
        <v>https://kokusho.nijl.ac.jp/biblio/100314649/120</v>
      </c>
    </row>
    <row r="102" spans="1:3" x14ac:dyDescent="0.4">
      <c r="A102" s="1" t="s">
        <v>101</v>
      </c>
      <c r="B102" s="1">
        <v>121</v>
      </c>
      <c r="C102" s="1" t="str">
        <f>HYPERLINK("https://kokusho.nijl.ac.jp/biblio/100314649/121")</f>
        <v>https://kokusho.nijl.ac.jp/biblio/100314649/121</v>
      </c>
    </row>
    <row r="103" spans="1:3" x14ac:dyDescent="0.4">
      <c r="A103" s="1" t="s">
        <v>102</v>
      </c>
      <c r="B103" s="1">
        <v>123</v>
      </c>
      <c r="C103" s="1" t="str">
        <f>HYPERLINK("https://kokusho.nijl.ac.jp/biblio/100314649/123")</f>
        <v>https://kokusho.nijl.ac.jp/biblio/100314649/123</v>
      </c>
    </row>
    <row r="104" spans="1:3" x14ac:dyDescent="0.4">
      <c r="A104" s="1" t="s">
        <v>103</v>
      </c>
      <c r="B104" s="1">
        <v>124</v>
      </c>
      <c r="C104" s="1" t="str">
        <f>HYPERLINK("https://kokusho.nijl.ac.jp/biblio/100314649/124")</f>
        <v>https://kokusho.nijl.ac.jp/biblio/100314649/124</v>
      </c>
    </row>
    <row r="105" spans="1:3" x14ac:dyDescent="0.4">
      <c r="A105" s="1" t="s">
        <v>104</v>
      </c>
      <c r="B105" s="1">
        <v>126</v>
      </c>
      <c r="C105" s="1" t="str">
        <f>HYPERLINK("https://kokusho.nijl.ac.jp/biblio/100314649/126")</f>
        <v>https://kokusho.nijl.ac.jp/biblio/100314649/126</v>
      </c>
    </row>
    <row r="106" spans="1:3" x14ac:dyDescent="0.4">
      <c r="A106" s="1" t="s">
        <v>3</v>
      </c>
      <c r="B106" s="1">
        <v>130</v>
      </c>
      <c r="C106" s="1" t="str">
        <f>HYPERLINK("https://kokusho.nijl.ac.jp/biblio/100314649/130")</f>
        <v>https://kokusho.nijl.ac.jp/biblio/100314649/130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2024-11-13T12:47:33Z</dcterms:created>
  <dcterms:modified xsi:type="dcterms:W3CDTF">2024-11-13T15:23:36Z</dcterms:modified>
</cp:coreProperties>
</file>