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65032DDA-5798-4F6D-A728-B1A988A6BACB}" xr6:coauthVersionLast="47" xr6:coauthVersionMax="47" xr10:uidLastSave="{00000000-0000-0000-0000-000000000000}"/>
  <bookViews>
    <workbookView xWindow="-120" yWindow="-120" windowWidth="29040" windowHeight="15840" xr2:uid="{7BD359E7-9E62-4A80-92E4-F0BDCB7E29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5" i="1" l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<sst xmlns="http://schemas.openxmlformats.org/spreadsheetml/2006/main" count="126" uniqueCount="126">
  <si>
    <t>○広益鍼灸抜萃(刊本)　　著者未詳</t>
    <phoneticPr fontId="1"/>
  </si>
  <si>
    <t>東大</t>
    <rPh sb="0" eb="2">
      <t>トウダイ</t>
    </rPh>
    <phoneticPr fontId="1"/>
  </si>
  <si>
    <t>広益鍼灸抜萃序</t>
  </si>
  <si>
    <t>合類鍼灸抜萃総目録</t>
  </si>
  <si>
    <t>広益鍼灸抜萃</t>
  </si>
  <si>
    <t>四知之論</t>
  </si>
  <si>
    <t>脈法</t>
  </si>
  <si>
    <t>　祖脈</t>
  </si>
  <si>
    <t>　六脈</t>
  </si>
  <si>
    <t>腹之見様</t>
  </si>
  <si>
    <t>五臓之色体</t>
  </si>
  <si>
    <t>天地人男女之鍼法</t>
  </si>
  <si>
    <t>太極</t>
  </si>
  <si>
    <t>針灸慎之事</t>
  </si>
  <si>
    <t>　四季之人神</t>
  </si>
  <si>
    <t>　毎日之人神</t>
    <rPh sb="2" eb="3">
      <t>ニチ</t>
    </rPh>
    <phoneticPr fontId="1"/>
  </si>
  <si>
    <t>　十二時之人神</t>
  </si>
  <si>
    <t>　血忌日</t>
  </si>
  <si>
    <t>　血支日</t>
  </si>
  <si>
    <t>　長病日</t>
  </si>
  <si>
    <t>　男女忌日</t>
  </si>
  <si>
    <t>　灸治忌日</t>
  </si>
  <si>
    <t>艾葉之制法</t>
  </si>
  <si>
    <t>　灸火法</t>
  </si>
  <si>
    <t>尺寸を定る法</t>
  </si>
  <si>
    <t>　髪際を定法</t>
  </si>
  <si>
    <t>　大椎を定法</t>
  </si>
  <si>
    <t>針入て不抜事</t>
  </si>
  <si>
    <t>折鍼</t>
  </si>
  <si>
    <t>撚鍼手法</t>
  </si>
  <si>
    <t>　ひ子ばりの図</t>
  </si>
  <si>
    <t>打鍼</t>
  </si>
  <si>
    <t>　うちばりの図</t>
  </si>
  <si>
    <t>管鍼之事</t>
  </si>
  <si>
    <t>　くだばりの図</t>
  </si>
  <si>
    <t>砭石之事</t>
  </si>
  <si>
    <t>補瀉迎随之事</t>
  </si>
  <si>
    <t>阿是之穴之事</t>
  </si>
  <si>
    <t>手指之図</t>
  </si>
  <si>
    <t>針之図之事</t>
  </si>
  <si>
    <t>　九針之図</t>
  </si>
  <si>
    <t>臓腑之図説之事</t>
  </si>
  <si>
    <t>　週身臓腑形状</t>
  </si>
  <si>
    <t>　臓腑之図</t>
  </si>
  <si>
    <t>骨度図</t>
  </si>
  <si>
    <t>経絡図説</t>
  </si>
  <si>
    <t>頭面之部</t>
  </si>
  <si>
    <t>心腹之部</t>
  </si>
  <si>
    <t>肩背之部</t>
  </si>
  <si>
    <t>肘手之部</t>
  </si>
  <si>
    <t>腿脚之部</t>
  </si>
  <si>
    <t>患門四華秘伝之灸穴</t>
  </si>
  <si>
    <t>気之論治</t>
  </si>
  <si>
    <t>鬱証之論治</t>
  </si>
  <si>
    <t>中悪之論治</t>
  </si>
  <si>
    <t>眩暈之論治</t>
  </si>
  <si>
    <t>頭痛之論治</t>
  </si>
  <si>
    <t>眼目之論治</t>
  </si>
  <si>
    <t>耳病之論治</t>
  </si>
  <si>
    <t>鼻病之論治</t>
  </si>
  <si>
    <t>唇口之論治</t>
  </si>
  <si>
    <t>牙歯之論治</t>
  </si>
  <si>
    <t>咽喉之論治</t>
  </si>
  <si>
    <t>痃癖之論冶</t>
  </si>
  <si>
    <t>手指之論治</t>
  </si>
  <si>
    <t>心痛之論治</t>
  </si>
  <si>
    <t>腹痛之論治</t>
  </si>
  <si>
    <t>脇痛之論治</t>
  </si>
  <si>
    <t>腰痛之論治</t>
  </si>
  <si>
    <t>痔之論治</t>
  </si>
  <si>
    <t>脱肛之論治</t>
  </si>
  <si>
    <t>秘結之論治</t>
  </si>
  <si>
    <t>淋病之論治</t>
  </si>
  <si>
    <t>消渇之論治</t>
  </si>
  <si>
    <t>脚気之論治</t>
  </si>
  <si>
    <t>中風之論治</t>
  </si>
  <si>
    <t>痺之論治</t>
  </si>
  <si>
    <t>痿之論治</t>
  </si>
  <si>
    <t>傷寒之論治</t>
  </si>
  <si>
    <t>霍乱之論治</t>
  </si>
  <si>
    <t>瘧之論治</t>
  </si>
  <si>
    <t>泄瀉之論治</t>
  </si>
  <si>
    <t>宿食之論治</t>
  </si>
  <si>
    <t>痢病之論治</t>
  </si>
  <si>
    <t>諸虫之論治</t>
  </si>
  <si>
    <t>積聚之論治</t>
  </si>
  <si>
    <t>疝気之論治</t>
  </si>
  <si>
    <t>脹満之論治</t>
  </si>
  <si>
    <t>水腫之論治</t>
  </si>
  <si>
    <t>虚損之論治</t>
  </si>
  <si>
    <t>健忘之論治</t>
  </si>
  <si>
    <t>癆瘵之論治</t>
  </si>
  <si>
    <t>遺精之論治</t>
  </si>
  <si>
    <t>汗之論治</t>
  </si>
  <si>
    <t>痰飲之論治</t>
  </si>
  <si>
    <t>咳嗽之論冶</t>
  </si>
  <si>
    <t>喘急之論冶</t>
  </si>
  <si>
    <t>嘔吐噎膈翻胃之論治</t>
  </si>
  <si>
    <t>諸熱之論治</t>
  </si>
  <si>
    <t>黄疸之論治</t>
  </si>
  <si>
    <t>癲癇之論治</t>
  </si>
  <si>
    <t>吐血之論冶</t>
  </si>
  <si>
    <t>下血之論冶</t>
  </si>
  <si>
    <t>溺濁之論治</t>
  </si>
  <si>
    <t>遺溺之論治</t>
  </si>
  <si>
    <t>溺水之論治</t>
  </si>
  <si>
    <t>咳逆之論治</t>
  </si>
  <si>
    <t>小児之論治</t>
  </si>
  <si>
    <t>鍼灸抜萃附録</t>
  </si>
  <si>
    <t>宗営衛之弁</t>
  </si>
  <si>
    <t>経絡孫脈之弁</t>
  </si>
  <si>
    <t>朝脈之弁　（並胃気）</t>
    <phoneticPr fontId="1"/>
  </si>
  <si>
    <t>神気真気胃気原気之弁</t>
  </si>
  <si>
    <t>髪際之弁</t>
  </si>
  <si>
    <t>大椎之弁</t>
  </si>
  <si>
    <t>尺寸之弁</t>
  </si>
  <si>
    <t>内経鍼法之弁</t>
  </si>
  <si>
    <t>苦手之弁</t>
  </si>
  <si>
    <t>鍼有瀉無補之弁</t>
  </si>
  <si>
    <t>七神之弁</t>
  </si>
  <si>
    <t>脈機之弁</t>
  </si>
  <si>
    <t>人形和訓之弁</t>
  </si>
  <si>
    <t>鍼入不抜之弁</t>
  </si>
  <si>
    <t>背部宜灸治之弁</t>
  </si>
  <si>
    <t>耐鍼灸痛之弁</t>
  </si>
  <si>
    <t>[祓]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</si>
</sst>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3" fillId="0" borderId="1" xfId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2ADC0-80CD-4CF1-B59A-B68F43135953}">
  <dimension ref="A1:C125"/>
  <sheetViews>
    <sheetView tabSelected="1" zoomScale="175" zoomScaleNormal="175" workbookViewId="0"/>
  </sheetViews>
  <sheetFormatPr defaultRowHeight="18.75" x14ac:dyDescent="0.4"/>
  <cols>
    <col min="1" max="1" width="20" customWidth="1"/>
    <col min="3" max="3" width="42.625" customWidth="1"/>
  </cols>
  <sheetData>
    <row r="1" spans="1:3" x14ac:dyDescent="0.4">
      <c r="A1" s="1" t="s">
        <v>0</v>
      </c>
      <c r="B1" s="2" t="s">
        <v>1</v>
      </c>
      <c r="C1" s="4" t="str">
        <f>HYPERLINK("https://kokusho.nijl.ac.jp/biblio/100452210/")</f>
        <v>https://kokusho.nijl.ac.jp/biblio/100452210/</v>
      </c>
    </row>
    <row r="2" spans="1:3" x14ac:dyDescent="0.4">
      <c r="A2" s="2" t="s">
        <v>2</v>
      </c>
      <c r="B2" s="2">
        <v>5</v>
      </c>
      <c r="C2" s="4" t="str">
        <f>HYPERLINK("https://kokusho.nijl.ac.jp/biblio/100452210/5")</f>
        <v>https://kokusho.nijl.ac.jp/biblio/100452210/5</v>
      </c>
    </row>
    <row r="3" spans="1:3" x14ac:dyDescent="0.4">
      <c r="A3" s="2" t="s">
        <v>3</v>
      </c>
      <c r="B3" s="2">
        <v>6</v>
      </c>
      <c r="C3" s="4" t="str">
        <f>HYPERLINK("https://kokusho.nijl.ac.jp/biblio/100452210/6")</f>
        <v>https://kokusho.nijl.ac.jp/biblio/100452210/6</v>
      </c>
    </row>
    <row r="4" spans="1:3" x14ac:dyDescent="0.4">
      <c r="A4" s="2" t="s">
        <v>4</v>
      </c>
      <c r="B4" s="2">
        <v>8</v>
      </c>
      <c r="C4" s="4" t="str">
        <f>HYPERLINK("https://kokusho.nijl.ac.jp/biblio/100452210/8")</f>
        <v>https://kokusho.nijl.ac.jp/biblio/100452210/8</v>
      </c>
    </row>
    <row r="5" spans="1:3" x14ac:dyDescent="0.4">
      <c r="A5" s="2" t="s">
        <v>5</v>
      </c>
      <c r="B5" s="2">
        <v>8</v>
      </c>
      <c r="C5" s="4" t="str">
        <f>HYPERLINK("https://kokusho.nijl.ac.jp/biblio/100452210/8")</f>
        <v>https://kokusho.nijl.ac.jp/biblio/100452210/8</v>
      </c>
    </row>
    <row r="6" spans="1:3" x14ac:dyDescent="0.4">
      <c r="A6" s="2" t="s">
        <v>6</v>
      </c>
      <c r="B6" s="2">
        <v>10</v>
      </c>
      <c r="C6" s="4" t="str">
        <f>HYPERLINK("https://kokusho.nijl.ac.jp/biblio/100452210/10")</f>
        <v>https://kokusho.nijl.ac.jp/biblio/100452210/10</v>
      </c>
    </row>
    <row r="7" spans="1:3" x14ac:dyDescent="0.4">
      <c r="A7" s="2" t="s">
        <v>7</v>
      </c>
      <c r="B7" s="2">
        <v>11</v>
      </c>
      <c r="C7" s="4" t="str">
        <f>HYPERLINK("https://kokusho.nijl.ac.jp/biblio/100452210/11")</f>
        <v>https://kokusho.nijl.ac.jp/biblio/100452210/11</v>
      </c>
    </row>
    <row r="8" spans="1:3" x14ac:dyDescent="0.4">
      <c r="A8" s="2" t="s">
        <v>8</v>
      </c>
      <c r="B8" s="2">
        <v>12</v>
      </c>
      <c r="C8" s="4" t="str">
        <f>HYPERLINK("https://kokusho.nijl.ac.jp/biblio/100452210/12")</f>
        <v>https://kokusho.nijl.ac.jp/biblio/100452210/12</v>
      </c>
    </row>
    <row r="9" spans="1:3" x14ac:dyDescent="0.4">
      <c r="A9" s="2" t="s">
        <v>9</v>
      </c>
      <c r="B9" s="2">
        <v>12</v>
      </c>
      <c r="C9" s="4" t="str">
        <f>HYPERLINK("https://kokusho.nijl.ac.jp/biblio/100452210/12")</f>
        <v>https://kokusho.nijl.ac.jp/biblio/100452210/12</v>
      </c>
    </row>
    <row r="10" spans="1:3" x14ac:dyDescent="0.4">
      <c r="A10" s="2" t="s">
        <v>10</v>
      </c>
      <c r="B10" s="2">
        <v>15</v>
      </c>
      <c r="C10" s="4" t="str">
        <f>HYPERLINK("https://kokusho.nijl.ac.jp/biblio/100452210/15")</f>
        <v>https://kokusho.nijl.ac.jp/biblio/100452210/15</v>
      </c>
    </row>
    <row r="11" spans="1:3" x14ac:dyDescent="0.4">
      <c r="A11" s="2" t="s">
        <v>11</v>
      </c>
      <c r="B11" s="2">
        <v>16</v>
      </c>
      <c r="C11" s="4" t="str">
        <f>HYPERLINK("https://kokusho.nijl.ac.jp/biblio/100452210/16")</f>
        <v>https://kokusho.nijl.ac.jp/biblio/100452210/16</v>
      </c>
    </row>
    <row r="12" spans="1:3" x14ac:dyDescent="0.4">
      <c r="A12" s="2" t="s">
        <v>12</v>
      </c>
      <c r="B12" s="2">
        <v>17</v>
      </c>
      <c r="C12" s="4" t="str">
        <f>HYPERLINK("https://kokusho.nijl.ac.jp/biblio/100452210/17")</f>
        <v>https://kokusho.nijl.ac.jp/biblio/100452210/17</v>
      </c>
    </row>
    <row r="13" spans="1:3" x14ac:dyDescent="0.4">
      <c r="A13" s="2" t="s">
        <v>13</v>
      </c>
      <c r="B13" s="2">
        <v>19</v>
      </c>
      <c r="C13" s="4" t="str">
        <f>HYPERLINK("https://kokusho.nijl.ac.jp/biblio/100452210/19")</f>
        <v>https://kokusho.nijl.ac.jp/biblio/100452210/19</v>
      </c>
    </row>
    <row r="14" spans="1:3" x14ac:dyDescent="0.4">
      <c r="A14" s="2" t="s">
        <v>14</v>
      </c>
      <c r="B14" s="2">
        <v>19</v>
      </c>
      <c r="C14" s="4" t="str">
        <f>HYPERLINK("https://kokusho.nijl.ac.jp/biblio/100452210/19")</f>
        <v>https://kokusho.nijl.ac.jp/biblio/100452210/19</v>
      </c>
    </row>
    <row r="15" spans="1:3" x14ac:dyDescent="0.4">
      <c r="A15" s="2" t="s">
        <v>15</v>
      </c>
      <c r="B15" s="2">
        <v>19</v>
      </c>
      <c r="C15" s="4" t="str">
        <f>HYPERLINK("https://kokusho.nijl.ac.jp/biblio/100452210/19")</f>
        <v>https://kokusho.nijl.ac.jp/biblio/100452210/19</v>
      </c>
    </row>
    <row r="16" spans="1:3" x14ac:dyDescent="0.4">
      <c r="A16" s="2" t="s">
        <v>16</v>
      </c>
      <c r="B16" s="2">
        <v>20</v>
      </c>
      <c r="C16" s="4" t="str">
        <f t="shared" ref="C16:C22" si="0">HYPERLINK("https://kokusho.nijl.ac.jp/biblio/100452210/20")</f>
        <v>https://kokusho.nijl.ac.jp/biblio/100452210/20</v>
      </c>
    </row>
    <row r="17" spans="1:3" x14ac:dyDescent="0.4">
      <c r="A17" s="2" t="s">
        <v>17</v>
      </c>
      <c r="B17" s="2">
        <v>20</v>
      </c>
      <c r="C17" s="4" t="str">
        <f t="shared" si="0"/>
        <v>https://kokusho.nijl.ac.jp/biblio/100452210/20</v>
      </c>
    </row>
    <row r="18" spans="1:3" x14ac:dyDescent="0.4">
      <c r="A18" s="2" t="s">
        <v>18</v>
      </c>
      <c r="B18" s="2">
        <v>20</v>
      </c>
      <c r="C18" s="4" t="str">
        <f t="shared" si="0"/>
        <v>https://kokusho.nijl.ac.jp/biblio/100452210/20</v>
      </c>
    </row>
    <row r="19" spans="1:3" x14ac:dyDescent="0.4">
      <c r="A19" s="2" t="s">
        <v>19</v>
      </c>
      <c r="B19" s="2">
        <v>20</v>
      </c>
      <c r="C19" s="4" t="str">
        <f t="shared" si="0"/>
        <v>https://kokusho.nijl.ac.jp/biblio/100452210/20</v>
      </c>
    </row>
    <row r="20" spans="1:3" x14ac:dyDescent="0.4">
      <c r="A20" s="2" t="s">
        <v>20</v>
      </c>
      <c r="B20" s="2">
        <v>20</v>
      </c>
      <c r="C20" s="4" t="str">
        <f t="shared" si="0"/>
        <v>https://kokusho.nijl.ac.jp/biblio/100452210/20</v>
      </c>
    </row>
    <row r="21" spans="1:3" x14ac:dyDescent="0.4">
      <c r="A21" s="2" t="s">
        <v>21</v>
      </c>
      <c r="B21" s="2">
        <v>20</v>
      </c>
      <c r="C21" s="4" t="str">
        <f t="shared" si="0"/>
        <v>https://kokusho.nijl.ac.jp/biblio/100452210/20</v>
      </c>
    </row>
    <row r="22" spans="1:3" x14ac:dyDescent="0.4">
      <c r="A22" s="2" t="s">
        <v>22</v>
      </c>
      <c r="B22" s="2">
        <v>20</v>
      </c>
      <c r="C22" s="4" t="str">
        <f t="shared" si="0"/>
        <v>https://kokusho.nijl.ac.jp/biblio/100452210/20</v>
      </c>
    </row>
    <row r="23" spans="1:3" x14ac:dyDescent="0.4">
      <c r="A23" s="2" t="s">
        <v>23</v>
      </c>
      <c r="B23" s="2">
        <v>21</v>
      </c>
      <c r="C23" s="4" t="str">
        <f>HYPERLINK("https://kokusho.nijl.ac.jp/biblio/100452210/21")</f>
        <v>https://kokusho.nijl.ac.jp/biblio/100452210/21</v>
      </c>
    </row>
    <row r="24" spans="1:3" x14ac:dyDescent="0.4">
      <c r="A24" s="2" t="s">
        <v>24</v>
      </c>
      <c r="B24" s="2">
        <v>21</v>
      </c>
      <c r="C24" s="4" t="str">
        <f>HYPERLINK("https://kokusho.nijl.ac.jp/biblio/100452210/21")</f>
        <v>https://kokusho.nijl.ac.jp/biblio/100452210/21</v>
      </c>
    </row>
    <row r="25" spans="1:3" x14ac:dyDescent="0.4">
      <c r="A25" s="2" t="s">
        <v>25</v>
      </c>
      <c r="B25" s="2">
        <v>22</v>
      </c>
      <c r="C25" s="4" t="str">
        <f>HYPERLINK("https://kokusho.nijl.ac.jp/biblio/100452210/22")</f>
        <v>https://kokusho.nijl.ac.jp/biblio/100452210/22</v>
      </c>
    </row>
    <row r="26" spans="1:3" x14ac:dyDescent="0.4">
      <c r="A26" s="2" t="s">
        <v>26</v>
      </c>
      <c r="B26" s="2">
        <v>22</v>
      </c>
      <c r="C26" s="4" t="str">
        <f>HYPERLINK("https://kokusho.nijl.ac.jp/biblio/100452210/22")</f>
        <v>https://kokusho.nijl.ac.jp/biblio/100452210/22</v>
      </c>
    </row>
    <row r="27" spans="1:3" x14ac:dyDescent="0.4">
      <c r="A27" s="2" t="s">
        <v>27</v>
      </c>
      <c r="B27" s="2">
        <v>22</v>
      </c>
      <c r="C27" s="4" t="str">
        <f>HYPERLINK("https://kokusho.nijl.ac.jp/biblio/100452210/22")</f>
        <v>https://kokusho.nijl.ac.jp/biblio/100452210/22</v>
      </c>
    </row>
    <row r="28" spans="1:3" x14ac:dyDescent="0.4">
      <c r="A28" s="2" t="s">
        <v>28</v>
      </c>
      <c r="B28" s="2">
        <v>23</v>
      </c>
      <c r="C28" s="4" t="str">
        <f>HYPERLINK("https://kokusho.nijl.ac.jp/biblio/100452210/23")</f>
        <v>https://kokusho.nijl.ac.jp/biblio/100452210/23</v>
      </c>
    </row>
    <row r="29" spans="1:3" x14ac:dyDescent="0.4">
      <c r="A29" s="2" t="s">
        <v>29</v>
      </c>
      <c r="B29" s="2">
        <v>23</v>
      </c>
      <c r="C29" s="4" t="str">
        <f>HYPERLINK("https://kokusho.nijl.ac.jp/biblio/100452210/23")</f>
        <v>https://kokusho.nijl.ac.jp/biblio/100452210/23</v>
      </c>
    </row>
    <row r="30" spans="1:3" x14ac:dyDescent="0.4">
      <c r="A30" s="2" t="s">
        <v>30</v>
      </c>
      <c r="B30" s="2">
        <v>25</v>
      </c>
      <c r="C30" s="4" t="str">
        <f>HYPERLINK("https://kokusho.nijl.ac.jp/biblio/100452210/25")</f>
        <v>https://kokusho.nijl.ac.jp/biblio/100452210/25</v>
      </c>
    </row>
    <row r="31" spans="1:3" x14ac:dyDescent="0.4">
      <c r="A31" s="2" t="s">
        <v>31</v>
      </c>
      <c r="B31" s="2">
        <v>25</v>
      </c>
      <c r="C31" s="4" t="str">
        <f>HYPERLINK("https://kokusho.nijl.ac.jp/biblio/100452210/25")</f>
        <v>https://kokusho.nijl.ac.jp/biblio/100452210/25</v>
      </c>
    </row>
    <row r="32" spans="1:3" x14ac:dyDescent="0.4">
      <c r="A32" s="2" t="s">
        <v>32</v>
      </c>
      <c r="B32" s="2">
        <v>27</v>
      </c>
      <c r="C32" s="4" t="str">
        <f>HYPERLINK("https://kokusho.nijl.ac.jp/biblio/100452210/27")</f>
        <v>https://kokusho.nijl.ac.jp/biblio/100452210/27</v>
      </c>
    </row>
    <row r="33" spans="1:3" x14ac:dyDescent="0.4">
      <c r="A33" s="2" t="s">
        <v>33</v>
      </c>
      <c r="B33" s="2">
        <v>27</v>
      </c>
      <c r="C33" s="4" t="str">
        <f>HYPERLINK("https://kokusho.nijl.ac.jp/biblio/100452210/27")</f>
        <v>https://kokusho.nijl.ac.jp/biblio/100452210/27</v>
      </c>
    </row>
    <row r="34" spans="1:3" x14ac:dyDescent="0.4">
      <c r="A34" s="2" t="s">
        <v>34</v>
      </c>
      <c r="B34" s="2">
        <v>28</v>
      </c>
      <c r="C34" s="4" t="str">
        <f>HYPERLINK("https://kokusho.nijl.ac.jp/biblio/100452210/28")</f>
        <v>https://kokusho.nijl.ac.jp/biblio/100452210/28</v>
      </c>
    </row>
    <row r="35" spans="1:3" x14ac:dyDescent="0.4">
      <c r="A35" s="2" t="s">
        <v>35</v>
      </c>
      <c r="B35" s="2">
        <v>29</v>
      </c>
      <c r="C35" s="4" t="str">
        <f>HYPERLINK("https://kokusho.nijl.ac.jp/biblio/100452210/29")</f>
        <v>https://kokusho.nijl.ac.jp/biblio/100452210/29</v>
      </c>
    </row>
    <row r="36" spans="1:3" x14ac:dyDescent="0.4">
      <c r="A36" s="2" t="s">
        <v>36</v>
      </c>
      <c r="B36" s="2">
        <v>29</v>
      </c>
      <c r="C36" s="4" t="str">
        <f>HYPERLINK("https://kokusho.nijl.ac.jp/biblio/100452210/29")</f>
        <v>https://kokusho.nijl.ac.jp/biblio/100452210/29</v>
      </c>
    </row>
    <row r="37" spans="1:3" x14ac:dyDescent="0.4">
      <c r="A37" s="2" t="s">
        <v>37</v>
      </c>
      <c r="B37" s="2">
        <v>38</v>
      </c>
      <c r="C37" s="4" t="str">
        <f>HYPERLINK("https://kokusho.nijl.ac.jp/biblio/100452210/38")</f>
        <v>https://kokusho.nijl.ac.jp/biblio/100452210/38</v>
      </c>
    </row>
    <row r="38" spans="1:3" x14ac:dyDescent="0.4">
      <c r="A38" s="2" t="s">
        <v>38</v>
      </c>
      <c r="B38" s="2">
        <v>39</v>
      </c>
      <c r="C38" s="4" t="str">
        <f>HYPERLINK("https://kokusho.nijl.ac.jp/biblio/100452210/39")</f>
        <v>https://kokusho.nijl.ac.jp/biblio/100452210/39</v>
      </c>
    </row>
    <row r="39" spans="1:3" x14ac:dyDescent="0.4">
      <c r="A39" s="2" t="s">
        <v>39</v>
      </c>
      <c r="B39" s="2">
        <v>39</v>
      </c>
      <c r="C39" s="4" t="str">
        <f>HYPERLINK("https://kokusho.nijl.ac.jp/biblio/100452210/39")</f>
        <v>https://kokusho.nijl.ac.jp/biblio/100452210/39</v>
      </c>
    </row>
    <row r="40" spans="1:3" x14ac:dyDescent="0.4">
      <c r="A40" s="2" t="s">
        <v>40</v>
      </c>
      <c r="B40" s="2">
        <v>39</v>
      </c>
      <c r="C40" s="4" t="str">
        <f>HYPERLINK("https://kokusho.nijl.ac.jp/biblio/100452210/39")</f>
        <v>https://kokusho.nijl.ac.jp/biblio/100452210/39</v>
      </c>
    </row>
    <row r="41" spans="1:3" x14ac:dyDescent="0.4">
      <c r="A41" s="2" t="s">
        <v>41</v>
      </c>
      <c r="B41" s="2">
        <v>41</v>
      </c>
      <c r="C41" s="4" t="str">
        <f>HYPERLINK("https://kokusho.nijl.ac.jp/biblio/100452210/41")</f>
        <v>https://kokusho.nijl.ac.jp/biblio/100452210/41</v>
      </c>
    </row>
    <row r="42" spans="1:3" x14ac:dyDescent="0.4">
      <c r="A42" s="2" t="s">
        <v>42</v>
      </c>
      <c r="B42" s="2">
        <v>41</v>
      </c>
      <c r="C42" s="4" t="str">
        <f>HYPERLINK("https://kokusho.nijl.ac.jp/biblio/100452210/41")</f>
        <v>https://kokusho.nijl.ac.jp/biblio/100452210/41</v>
      </c>
    </row>
    <row r="43" spans="1:3" x14ac:dyDescent="0.4">
      <c r="A43" s="2" t="s">
        <v>43</v>
      </c>
      <c r="B43" s="2">
        <v>43</v>
      </c>
      <c r="C43" s="4" t="str">
        <f>HYPERLINK("https://kokusho.nijl.ac.jp/biblio/100452210/43")</f>
        <v>https://kokusho.nijl.ac.jp/biblio/100452210/43</v>
      </c>
    </row>
    <row r="44" spans="1:3" x14ac:dyDescent="0.4">
      <c r="A44" s="2" t="s">
        <v>44</v>
      </c>
      <c r="B44" s="2">
        <v>43</v>
      </c>
      <c r="C44" s="4" t="str">
        <f>HYPERLINK("https://kokusho.nijl.ac.jp/biblio/100452210/43")</f>
        <v>https://kokusho.nijl.ac.jp/biblio/100452210/43</v>
      </c>
    </row>
    <row r="45" spans="1:3" x14ac:dyDescent="0.4">
      <c r="A45" s="2" t="s">
        <v>45</v>
      </c>
      <c r="B45" s="2">
        <v>44</v>
      </c>
      <c r="C45" s="4" t="str">
        <f>HYPERLINK("https://kokusho.nijl.ac.jp/biblio/100452210/44")</f>
        <v>https://kokusho.nijl.ac.jp/biblio/100452210/44</v>
      </c>
    </row>
    <row r="46" spans="1:3" x14ac:dyDescent="0.4">
      <c r="A46" s="2" t="s">
        <v>46</v>
      </c>
      <c r="B46" s="2">
        <v>45</v>
      </c>
      <c r="C46" s="4" t="str">
        <f>HYPERLINK("https://kokusho.nijl.ac.jp/biblio/100452210/45")</f>
        <v>https://kokusho.nijl.ac.jp/biblio/100452210/45</v>
      </c>
    </row>
    <row r="47" spans="1:3" x14ac:dyDescent="0.4">
      <c r="A47" s="2" t="s">
        <v>47</v>
      </c>
      <c r="B47" s="2">
        <v>54</v>
      </c>
      <c r="C47" s="4" t="str">
        <f>HYPERLINK("https://kokusho.nijl.ac.jp/biblio/100452210/54")</f>
        <v>https://kokusho.nijl.ac.jp/biblio/100452210/54</v>
      </c>
    </row>
    <row r="48" spans="1:3" x14ac:dyDescent="0.4">
      <c r="A48" s="2" t="s">
        <v>48</v>
      </c>
      <c r="B48" s="2">
        <v>71</v>
      </c>
      <c r="C48" s="4" t="str">
        <f>HYPERLINK("https://kokusho.nijl.ac.jp/biblio/100452210/71")</f>
        <v>https://kokusho.nijl.ac.jp/biblio/100452210/71</v>
      </c>
    </row>
    <row r="49" spans="1:3" x14ac:dyDescent="0.4">
      <c r="A49" s="2" t="s">
        <v>49</v>
      </c>
      <c r="B49" s="2">
        <v>88</v>
      </c>
      <c r="C49" s="4" t="str">
        <f>HYPERLINK("https://kokusho.nijl.ac.jp/biblio/100452210/88")</f>
        <v>https://kokusho.nijl.ac.jp/biblio/100452210/88</v>
      </c>
    </row>
    <row r="50" spans="1:3" x14ac:dyDescent="0.4">
      <c r="A50" s="2" t="s">
        <v>50</v>
      </c>
      <c r="B50" s="2">
        <v>98</v>
      </c>
      <c r="C50" s="4" t="str">
        <f>HYPERLINK("https://kokusho.nijl.ac.jp/biblio/100452210/98")</f>
        <v>https://kokusho.nijl.ac.jp/biblio/100452210/98</v>
      </c>
    </row>
    <row r="51" spans="1:3" x14ac:dyDescent="0.4">
      <c r="A51" s="2" t="s">
        <v>51</v>
      </c>
      <c r="B51" s="2">
        <v>117</v>
      </c>
      <c r="C51" s="4" t="str">
        <f>HYPERLINK("https://kokusho.nijl.ac.jp/biblio/100452210/117")</f>
        <v>https://kokusho.nijl.ac.jp/biblio/100452210/117</v>
      </c>
    </row>
    <row r="52" spans="1:3" x14ac:dyDescent="0.4">
      <c r="A52" s="2" t="s">
        <v>52</v>
      </c>
      <c r="B52" s="2">
        <v>120</v>
      </c>
      <c r="C52" s="4" t="str">
        <f>HYPERLINK("https://kokusho.nijl.ac.jp/biblio/100452210/120")</f>
        <v>https://kokusho.nijl.ac.jp/biblio/100452210/120</v>
      </c>
    </row>
    <row r="53" spans="1:3" x14ac:dyDescent="0.4">
      <c r="A53" s="2" t="s">
        <v>53</v>
      </c>
      <c r="B53" s="2">
        <v>121</v>
      </c>
      <c r="C53" s="4" t="str">
        <f>HYPERLINK("https://kokusho.nijl.ac.jp/biblio/100452210/121")</f>
        <v>https://kokusho.nijl.ac.jp/biblio/100452210/121</v>
      </c>
    </row>
    <row r="54" spans="1:3" x14ac:dyDescent="0.4">
      <c r="A54" s="2" t="s">
        <v>54</v>
      </c>
      <c r="B54" s="2">
        <v>121</v>
      </c>
      <c r="C54" s="4" t="str">
        <f>HYPERLINK("https://kokusho.nijl.ac.jp/biblio/100452210/121")</f>
        <v>https://kokusho.nijl.ac.jp/biblio/100452210/121</v>
      </c>
    </row>
    <row r="55" spans="1:3" x14ac:dyDescent="0.4">
      <c r="A55" s="2" t="s">
        <v>55</v>
      </c>
      <c r="B55" s="2">
        <v>121</v>
      </c>
      <c r="C55" s="4" t="str">
        <f>HYPERLINK("https://kokusho.nijl.ac.jp/biblio/100452210/121")</f>
        <v>https://kokusho.nijl.ac.jp/biblio/100452210/121</v>
      </c>
    </row>
    <row r="56" spans="1:3" x14ac:dyDescent="0.4">
      <c r="A56" s="2" t="s">
        <v>56</v>
      </c>
      <c r="B56" s="2">
        <v>121</v>
      </c>
      <c r="C56" s="4" t="str">
        <f>HYPERLINK("https://kokusho.nijl.ac.jp/biblio/100452210/121")</f>
        <v>https://kokusho.nijl.ac.jp/biblio/100452210/121</v>
      </c>
    </row>
    <row r="57" spans="1:3" x14ac:dyDescent="0.4">
      <c r="A57" s="2" t="s">
        <v>57</v>
      </c>
      <c r="B57" s="2">
        <v>122</v>
      </c>
      <c r="C57" s="4" t="str">
        <f>HYPERLINK("https://kokusho.nijl.ac.jp/biblio/100452210/122")</f>
        <v>https://kokusho.nijl.ac.jp/biblio/100452210/122</v>
      </c>
    </row>
    <row r="58" spans="1:3" x14ac:dyDescent="0.4">
      <c r="A58" s="2" t="s">
        <v>58</v>
      </c>
      <c r="B58" s="2">
        <v>122</v>
      </c>
      <c r="C58" s="4" t="str">
        <f>HYPERLINK("https://kokusho.nijl.ac.jp/biblio/100452210/122")</f>
        <v>https://kokusho.nijl.ac.jp/biblio/100452210/122</v>
      </c>
    </row>
    <row r="59" spans="1:3" x14ac:dyDescent="0.4">
      <c r="A59" s="2" t="s">
        <v>59</v>
      </c>
      <c r="B59" s="2">
        <v>123</v>
      </c>
      <c r="C59" s="4" t="str">
        <f>HYPERLINK("https://kokusho.nijl.ac.jp/biblio/100452210/123")</f>
        <v>https://kokusho.nijl.ac.jp/biblio/100452210/123</v>
      </c>
    </row>
    <row r="60" spans="1:3" x14ac:dyDescent="0.4">
      <c r="A60" s="2" t="s">
        <v>60</v>
      </c>
      <c r="B60" s="2">
        <v>123</v>
      </c>
      <c r="C60" s="4" t="str">
        <f>HYPERLINK("https://kokusho.nijl.ac.jp/biblio/100452210/123")</f>
        <v>https://kokusho.nijl.ac.jp/biblio/100452210/123</v>
      </c>
    </row>
    <row r="61" spans="1:3" x14ac:dyDescent="0.4">
      <c r="A61" s="2" t="s">
        <v>61</v>
      </c>
      <c r="B61" s="2">
        <v>123</v>
      </c>
      <c r="C61" s="4" t="str">
        <f>HYPERLINK("https://kokusho.nijl.ac.jp/biblio/100452210/123")</f>
        <v>https://kokusho.nijl.ac.jp/biblio/100452210/123</v>
      </c>
    </row>
    <row r="62" spans="1:3" x14ac:dyDescent="0.4">
      <c r="A62" s="2" t="s">
        <v>62</v>
      </c>
      <c r="B62" s="2">
        <v>124</v>
      </c>
      <c r="C62" s="4" t="str">
        <f>HYPERLINK("https://kokusho.nijl.ac.jp/biblio/100452210/124")</f>
        <v>https://kokusho.nijl.ac.jp/biblio/100452210/124</v>
      </c>
    </row>
    <row r="63" spans="1:3" x14ac:dyDescent="0.4">
      <c r="A63" s="2" t="s">
        <v>63</v>
      </c>
      <c r="B63" s="2">
        <v>124</v>
      </c>
      <c r="C63" s="4" t="str">
        <f>HYPERLINK("https://kokusho.nijl.ac.jp/biblio/100452210/124")</f>
        <v>https://kokusho.nijl.ac.jp/biblio/100452210/124</v>
      </c>
    </row>
    <row r="64" spans="1:3" x14ac:dyDescent="0.4">
      <c r="A64" s="2" t="s">
        <v>64</v>
      </c>
      <c r="B64" s="2">
        <v>125</v>
      </c>
      <c r="C64" s="4" t="str">
        <f>HYPERLINK("https://kokusho.nijl.ac.jp/biblio/100452210/125")</f>
        <v>https://kokusho.nijl.ac.jp/biblio/100452210/125</v>
      </c>
    </row>
    <row r="65" spans="1:3" x14ac:dyDescent="0.4">
      <c r="A65" s="2" t="s">
        <v>65</v>
      </c>
      <c r="B65" s="2">
        <v>125</v>
      </c>
      <c r="C65" s="4" t="str">
        <f>HYPERLINK("https://kokusho.nijl.ac.jp/biblio/100452210/125")</f>
        <v>https://kokusho.nijl.ac.jp/biblio/100452210/125</v>
      </c>
    </row>
    <row r="66" spans="1:3" x14ac:dyDescent="0.4">
      <c r="A66" s="2" t="s">
        <v>66</v>
      </c>
      <c r="B66" s="2">
        <v>125</v>
      </c>
      <c r="C66" s="4" t="str">
        <f>HYPERLINK("https://kokusho.nijl.ac.jp/biblio/100452210/125")</f>
        <v>https://kokusho.nijl.ac.jp/biblio/100452210/125</v>
      </c>
    </row>
    <row r="67" spans="1:3" x14ac:dyDescent="0.4">
      <c r="A67" s="2" t="s">
        <v>67</v>
      </c>
      <c r="B67" s="2">
        <v>126</v>
      </c>
      <c r="C67" s="4" t="str">
        <f>HYPERLINK("https://kokusho.nijl.ac.jp/biblio/100452210/126")</f>
        <v>https://kokusho.nijl.ac.jp/biblio/100452210/126</v>
      </c>
    </row>
    <row r="68" spans="1:3" x14ac:dyDescent="0.4">
      <c r="A68" s="2" t="s">
        <v>68</v>
      </c>
      <c r="B68" s="2">
        <v>127</v>
      </c>
      <c r="C68" s="4" t="str">
        <f>HYPERLINK("https://kokusho.nijl.ac.jp/biblio/100452210/127")</f>
        <v>https://kokusho.nijl.ac.jp/biblio/100452210/127</v>
      </c>
    </row>
    <row r="69" spans="1:3" x14ac:dyDescent="0.4">
      <c r="A69" s="2" t="s">
        <v>69</v>
      </c>
      <c r="B69" s="2">
        <v>127</v>
      </c>
      <c r="C69" s="4" t="str">
        <f>HYPERLINK("https://kokusho.nijl.ac.jp/biblio/100452210/127")</f>
        <v>https://kokusho.nijl.ac.jp/biblio/100452210/127</v>
      </c>
    </row>
    <row r="70" spans="1:3" x14ac:dyDescent="0.4">
      <c r="A70" s="2" t="s">
        <v>70</v>
      </c>
      <c r="B70" s="2">
        <v>128</v>
      </c>
      <c r="C70" s="4" t="str">
        <f>HYPERLINK("https://kokusho.nijl.ac.jp/biblio/100452210/128")</f>
        <v>https://kokusho.nijl.ac.jp/biblio/100452210/128</v>
      </c>
    </row>
    <row r="71" spans="1:3" x14ac:dyDescent="0.4">
      <c r="A71" s="2" t="s">
        <v>71</v>
      </c>
      <c r="B71" s="2">
        <v>128</v>
      </c>
      <c r="C71" s="4" t="str">
        <f>HYPERLINK("https://kokusho.nijl.ac.jp/biblio/100452210/128")</f>
        <v>https://kokusho.nijl.ac.jp/biblio/100452210/128</v>
      </c>
    </row>
    <row r="72" spans="1:3" x14ac:dyDescent="0.4">
      <c r="A72" s="2" t="s">
        <v>72</v>
      </c>
      <c r="B72" s="2">
        <v>129</v>
      </c>
      <c r="C72" s="4" t="str">
        <f>HYPERLINK("https://kokusho.nijl.ac.jp/biblio/100452210/129")</f>
        <v>https://kokusho.nijl.ac.jp/biblio/100452210/129</v>
      </c>
    </row>
    <row r="73" spans="1:3" x14ac:dyDescent="0.4">
      <c r="A73" s="2" t="s">
        <v>73</v>
      </c>
      <c r="B73" s="2">
        <v>129</v>
      </c>
      <c r="C73" s="4" t="str">
        <f>HYPERLINK("https://kokusho.nijl.ac.jp/biblio/100452210/129")</f>
        <v>https://kokusho.nijl.ac.jp/biblio/100452210/129</v>
      </c>
    </row>
    <row r="74" spans="1:3" x14ac:dyDescent="0.4">
      <c r="A74" s="2" t="s">
        <v>74</v>
      </c>
      <c r="B74" s="2">
        <v>130</v>
      </c>
      <c r="C74" s="4" t="str">
        <f>HYPERLINK("https://kokusho.nijl.ac.jp/biblio/100452210/130")</f>
        <v>https://kokusho.nijl.ac.jp/biblio/100452210/130</v>
      </c>
    </row>
    <row r="75" spans="1:3" x14ac:dyDescent="0.4">
      <c r="A75" s="2" t="s">
        <v>75</v>
      </c>
      <c r="B75" s="2">
        <v>130</v>
      </c>
      <c r="C75" s="4" t="str">
        <f>HYPERLINK("https://kokusho.nijl.ac.jp/biblio/100452210/130")</f>
        <v>https://kokusho.nijl.ac.jp/biblio/100452210/130</v>
      </c>
    </row>
    <row r="76" spans="1:3" x14ac:dyDescent="0.4">
      <c r="A76" s="2" t="s">
        <v>76</v>
      </c>
      <c r="B76" s="2">
        <v>131</v>
      </c>
      <c r="C76" s="4" t="str">
        <f>HYPERLINK("https://kokusho.nijl.ac.jp/biblio/100452210/131")</f>
        <v>https://kokusho.nijl.ac.jp/biblio/100452210/131</v>
      </c>
    </row>
    <row r="77" spans="1:3" x14ac:dyDescent="0.4">
      <c r="A77" s="2" t="s">
        <v>77</v>
      </c>
      <c r="B77" s="2">
        <v>132</v>
      </c>
      <c r="C77" s="4" t="str">
        <f>HYPERLINK("https://kokusho.nijl.ac.jp/biblio/100452210/132")</f>
        <v>https://kokusho.nijl.ac.jp/biblio/100452210/132</v>
      </c>
    </row>
    <row r="78" spans="1:3" x14ac:dyDescent="0.4">
      <c r="A78" s="2" t="s">
        <v>78</v>
      </c>
      <c r="B78" s="2">
        <v>132</v>
      </c>
      <c r="C78" s="4" t="str">
        <f>HYPERLINK("https://kokusho.nijl.ac.jp/biblio/100452210/132")</f>
        <v>https://kokusho.nijl.ac.jp/biblio/100452210/132</v>
      </c>
    </row>
    <row r="79" spans="1:3" x14ac:dyDescent="0.4">
      <c r="A79" s="2" t="s">
        <v>79</v>
      </c>
      <c r="B79" s="2">
        <v>133</v>
      </c>
      <c r="C79" s="4" t="str">
        <f>HYPERLINK("https://kokusho.nijl.ac.jp/biblio/100452210/133")</f>
        <v>https://kokusho.nijl.ac.jp/biblio/100452210/133</v>
      </c>
    </row>
    <row r="80" spans="1:3" x14ac:dyDescent="0.4">
      <c r="A80" s="2" t="s">
        <v>80</v>
      </c>
      <c r="B80" s="2">
        <v>134</v>
      </c>
      <c r="C80" s="4" t="str">
        <f>HYPERLINK("https://kokusho.nijl.ac.jp/biblio/100452210/134")</f>
        <v>https://kokusho.nijl.ac.jp/biblio/100452210/134</v>
      </c>
    </row>
    <row r="81" spans="1:3" x14ac:dyDescent="0.4">
      <c r="A81" s="2" t="s">
        <v>81</v>
      </c>
      <c r="B81" s="2">
        <v>135</v>
      </c>
      <c r="C81" s="4" t="str">
        <f>HYPERLINK("https://kokusho.nijl.ac.jp/biblio/100452210/135")</f>
        <v>https://kokusho.nijl.ac.jp/biblio/100452210/135</v>
      </c>
    </row>
    <row r="82" spans="1:3" x14ac:dyDescent="0.4">
      <c r="A82" s="2" t="s">
        <v>82</v>
      </c>
      <c r="B82" s="2">
        <v>136</v>
      </c>
      <c r="C82" s="4" t="str">
        <f>HYPERLINK("https://kokusho.nijl.ac.jp/biblio/100452210/136")</f>
        <v>https://kokusho.nijl.ac.jp/biblio/100452210/136</v>
      </c>
    </row>
    <row r="83" spans="1:3" x14ac:dyDescent="0.4">
      <c r="A83" s="2" t="s">
        <v>83</v>
      </c>
      <c r="B83" s="2">
        <v>136</v>
      </c>
      <c r="C83" s="4" t="str">
        <f>HYPERLINK("https://kokusho.nijl.ac.jp/biblio/100452210/136")</f>
        <v>https://kokusho.nijl.ac.jp/biblio/100452210/136</v>
      </c>
    </row>
    <row r="84" spans="1:3" x14ac:dyDescent="0.4">
      <c r="A84" s="2" t="s">
        <v>84</v>
      </c>
      <c r="B84" s="2">
        <v>137</v>
      </c>
      <c r="C84" s="4" t="str">
        <f>HYPERLINK("https://kokusho.nijl.ac.jp/biblio/100452210/137")</f>
        <v>https://kokusho.nijl.ac.jp/biblio/100452210/137</v>
      </c>
    </row>
    <row r="85" spans="1:3" x14ac:dyDescent="0.4">
      <c r="A85" s="2" t="s">
        <v>85</v>
      </c>
      <c r="B85" s="2">
        <v>138</v>
      </c>
      <c r="C85" s="4" t="str">
        <f>HYPERLINK("https://kokusho.nijl.ac.jp/biblio/100452210/138")</f>
        <v>https://kokusho.nijl.ac.jp/biblio/100452210/138</v>
      </c>
    </row>
    <row r="86" spans="1:3" x14ac:dyDescent="0.4">
      <c r="A86" s="2" t="s">
        <v>86</v>
      </c>
      <c r="B86" s="2">
        <v>139</v>
      </c>
      <c r="C86" s="4" t="str">
        <f>HYPERLINK("https://kokusho.nijl.ac.jp/biblio/100452210/139")</f>
        <v>https://kokusho.nijl.ac.jp/biblio/100452210/139</v>
      </c>
    </row>
    <row r="87" spans="1:3" x14ac:dyDescent="0.4">
      <c r="A87" s="2" t="s">
        <v>87</v>
      </c>
      <c r="B87" s="2">
        <v>140</v>
      </c>
      <c r="C87" s="4" t="str">
        <f>HYPERLINK("https://kokusho.nijl.ac.jp/biblio/100452210/140")</f>
        <v>https://kokusho.nijl.ac.jp/biblio/100452210/140</v>
      </c>
    </row>
    <row r="88" spans="1:3" x14ac:dyDescent="0.4">
      <c r="A88" s="2" t="s">
        <v>88</v>
      </c>
      <c r="B88" s="2">
        <v>140</v>
      </c>
      <c r="C88" s="4" t="str">
        <f>HYPERLINK("https://kokusho.nijl.ac.jp/biblio/100452210/140")</f>
        <v>https://kokusho.nijl.ac.jp/biblio/100452210/140</v>
      </c>
    </row>
    <row r="89" spans="1:3" x14ac:dyDescent="0.4">
      <c r="A89" s="2" t="s">
        <v>89</v>
      </c>
      <c r="B89" s="2">
        <v>141</v>
      </c>
      <c r="C89" s="4" t="str">
        <f>HYPERLINK("https://kokusho.nijl.ac.jp/biblio/100452210/141")</f>
        <v>https://kokusho.nijl.ac.jp/biblio/100452210/141</v>
      </c>
    </row>
    <row r="90" spans="1:3" x14ac:dyDescent="0.4">
      <c r="A90" s="2" t="s">
        <v>90</v>
      </c>
      <c r="B90" s="2">
        <v>141</v>
      </c>
      <c r="C90" s="4" t="str">
        <f>HYPERLINK("https://kokusho.nijl.ac.jp/biblio/100452210/141")</f>
        <v>https://kokusho.nijl.ac.jp/biblio/100452210/141</v>
      </c>
    </row>
    <row r="91" spans="1:3" x14ac:dyDescent="0.4">
      <c r="A91" s="2" t="s">
        <v>91</v>
      </c>
      <c r="B91" s="2">
        <v>141</v>
      </c>
      <c r="C91" s="4" t="str">
        <f>HYPERLINK("https://kokusho.nijl.ac.jp/biblio/100452210/141")</f>
        <v>https://kokusho.nijl.ac.jp/biblio/100452210/141</v>
      </c>
    </row>
    <row r="92" spans="1:3" x14ac:dyDescent="0.4">
      <c r="A92" s="2" t="s">
        <v>92</v>
      </c>
      <c r="B92" s="2">
        <v>142</v>
      </c>
      <c r="C92" s="4" t="str">
        <f>HYPERLINK("https://kokusho.nijl.ac.jp/biblio/100452210/142")</f>
        <v>https://kokusho.nijl.ac.jp/biblio/100452210/142</v>
      </c>
    </row>
    <row r="93" spans="1:3" x14ac:dyDescent="0.4">
      <c r="A93" s="2" t="s">
        <v>93</v>
      </c>
      <c r="B93" s="2">
        <v>143</v>
      </c>
      <c r="C93" s="4" t="str">
        <f>HYPERLINK("https://kokusho.nijl.ac.jp/biblio/100452210/143")</f>
        <v>https://kokusho.nijl.ac.jp/biblio/100452210/143</v>
      </c>
    </row>
    <row r="94" spans="1:3" x14ac:dyDescent="0.4">
      <c r="A94" s="2" t="s">
        <v>94</v>
      </c>
      <c r="B94" s="2">
        <v>143</v>
      </c>
      <c r="C94" s="4" t="str">
        <f>HYPERLINK("https://kokusho.nijl.ac.jp/biblio/100452210/143")</f>
        <v>https://kokusho.nijl.ac.jp/biblio/100452210/143</v>
      </c>
    </row>
    <row r="95" spans="1:3" x14ac:dyDescent="0.4">
      <c r="A95" s="2" t="s">
        <v>95</v>
      </c>
      <c r="B95" s="2">
        <v>145</v>
      </c>
      <c r="C95" s="4" t="str">
        <f>HYPERLINK("https://kokusho.nijl.ac.jp/biblio/100452210/145")</f>
        <v>https://kokusho.nijl.ac.jp/biblio/100452210/145</v>
      </c>
    </row>
    <row r="96" spans="1:3" x14ac:dyDescent="0.4">
      <c r="A96" s="2" t="s">
        <v>96</v>
      </c>
      <c r="B96" s="2">
        <v>145</v>
      </c>
      <c r="C96" s="4" t="str">
        <f>HYPERLINK("https://kokusho.nijl.ac.jp/biblio/100452210/145")</f>
        <v>https://kokusho.nijl.ac.jp/biblio/100452210/145</v>
      </c>
    </row>
    <row r="97" spans="1:3" x14ac:dyDescent="0.4">
      <c r="A97" s="2" t="s">
        <v>97</v>
      </c>
      <c r="B97" s="2">
        <v>146</v>
      </c>
      <c r="C97" s="4" t="str">
        <f>HYPERLINK("https://kokusho.nijl.ac.jp/biblio/100452210/146")</f>
        <v>https://kokusho.nijl.ac.jp/biblio/100452210/146</v>
      </c>
    </row>
    <row r="98" spans="1:3" x14ac:dyDescent="0.4">
      <c r="A98" s="2" t="s">
        <v>98</v>
      </c>
      <c r="B98" s="2">
        <v>146</v>
      </c>
      <c r="C98" s="4" t="str">
        <f>HYPERLINK("https://kokusho.nijl.ac.jp/biblio/100452210/146")</f>
        <v>https://kokusho.nijl.ac.jp/biblio/100452210/146</v>
      </c>
    </row>
    <row r="99" spans="1:3" x14ac:dyDescent="0.4">
      <c r="A99" s="2" t="s">
        <v>99</v>
      </c>
      <c r="B99" s="2">
        <v>147</v>
      </c>
      <c r="C99" s="4" t="str">
        <f>HYPERLINK("https://kokusho.nijl.ac.jp/biblio/100452210/147")</f>
        <v>https://kokusho.nijl.ac.jp/biblio/100452210/147</v>
      </c>
    </row>
    <row r="100" spans="1:3" x14ac:dyDescent="0.4">
      <c r="A100" s="2" t="s">
        <v>100</v>
      </c>
      <c r="B100" s="2">
        <v>148</v>
      </c>
      <c r="C100" s="4" t="str">
        <f>HYPERLINK("https://kokusho.nijl.ac.jp/biblio/100452210/148")</f>
        <v>https://kokusho.nijl.ac.jp/biblio/100452210/148</v>
      </c>
    </row>
    <row r="101" spans="1:3" x14ac:dyDescent="0.4">
      <c r="A101" s="2" t="s">
        <v>101</v>
      </c>
      <c r="B101" s="2">
        <v>148</v>
      </c>
      <c r="C101" s="4" t="str">
        <f>HYPERLINK("https://kokusho.nijl.ac.jp/biblio/100452210/148")</f>
        <v>https://kokusho.nijl.ac.jp/biblio/100452210/148</v>
      </c>
    </row>
    <row r="102" spans="1:3" x14ac:dyDescent="0.4">
      <c r="A102" s="2" t="s">
        <v>102</v>
      </c>
      <c r="B102" s="2">
        <v>149</v>
      </c>
      <c r="C102" s="4" t="str">
        <f>HYPERLINK("https://kokusho.nijl.ac.jp/biblio/100452210/149")</f>
        <v>https://kokusho.nijl.ac.jp/biblio/100452210/149</v>
      </c>
    </row>
    <row r="103" spans="1:3" x14ac:dyDescent="0.4">
      <c r="A103" s="2" t="s">
        <v>103</v>
      </c>
      <c r="B103" s="2">
        <v>149</v>
      </c>
      <c r="C103" s="4" t="str">
        <f>HYPERLINK("https://kokusho.nijl.ac.jp/biblio/100452210/149")</f>
        <v>https://kokusho.nijl.ac.jp/biblio/100452210/149</v>
      </c>
    </row>
    <row r="104" spans="1:3" x14ac:dyDescent="0.4">
      <c r="A104" s="2" t="s">
        <v>104</v>
      </c>
      <c r="B104" s="2">
        <v>149</v>
      </c>
      <c r="C104" s="4" t="str">
        <f>HYPERLINK("https://kokusho.nijl.ac.jp/biblio/100452210/149")</f>
        <v>https://kokusho.nijl.ac.jp/biblio/100452210/149</v>
      </c>
    </row>
    <row r="105" spans="1:3" x14ac:dyDescent="0.4">
      <c r="A105" s="2" t="s">
        <v>105</v>
      </c>
      <c r="B105" s="2">
        <v>149</v>
      </c>
      <c r="C105" s="4" t="str">
        <f>HYPERLINK("https://kokusho.nijl.ac.jp/biblio/100452210/149")</f>
        <v>https://kokusho.nijl.ac.jp/biblio/100452210/149</v>
      </c>
    </row>
    <row r="106" spans="1:3" x14ac:dyDescent="0.4">
      <c r="A106" s="2" t="s">
        <v>106</v>
      </c>
      <c r="B106" s="2">
        <v>150</v>
      </c>
      <c r="C106" s="4" t="str">
        <f>HYPERLINK("https://kokusho.nijl.ac.jp/biblio/100452210/150")</f>
        <v>https://kokusho.nijl.ac.jp/biblio/100452210/150</v>
      </c>
    </row>
    <row r="107" spans="1:3" x14ac:dyDescent="0.4">
      <c r="A107" s="2" t="s">
        <v>107</v>
      </c>
      <c r="B107" s="2">
        <v>150</v>
      </c>
      <c r="C107" s="4" t="str">
        <f>HYPERLINK("https://kokusho.nijl.ac.jp/biblio/100452210/150")</f>
        <v>https://kokusho.nijl.ac.jp/biblio/100452210/150</v>
      </c>
    </row>
    <row r="108" spans="1:3" x14ac:dyDescent="0.4">
      <c r="A108" s="3" t="s">
        <v>108</v>
      </c>
      <c r="B108" s="2">
        <v>152</v>
      </c>
      <c r="C108" s="4" t="str">
        <f>HYPERLINK("https://kokusho.nijl.ac.jp/biblio/100452210/152")</f>
        <v>https://kokusho.nijl.ac.jp/biblio/100452210/152</v>
      </c>
    </row>
    <row r="109" spans="1:3" x14ac:dyDescent="0.4">
      <c r="A109" s="2" t="s">
        <v>109</v>
      </c>
      <c r="B109" s="2">
        <v>152</v>
      </c>
      <c r="C109" s="4" t="str">
        <f>HYPERLINK("https://kokusho.nijl.ac.jp/biblio/100452210/152")</f>
        <v>https://kokusho.nijl.ac.jp/biblio/100452210/152</v>
      </c>
    </row>
    <row r="110" spans="1:3" x14ac:dyDescent="0.4">
      <c r="A110" s="2" t="s">
        <v>110</v>
      </c>
      <c r="B110" s="2">
        <v>154</v>
      </c>
      <c r="C110" s="4" t="str">
        <f>HYPERLINK("https://kokusho.nijl.ac.jp/biblio/100452210/154")</f>
        <v>https://kokusho.nijl.ac.jp/biblio/100452210/154</v>
      </c>
    </row>
    <row r="111" spans="1:3" x14ac:dyDescent="0.4">
      <c r="A111" s="2" t="s">
        <v>111</v>
      </c>
      <c r="B111" s="2">
        <v>155</v>
      </c>
      <c r="C111" s="4" t="str">
        <f>HYPERLINK("https://kokusho.nijl.ac.jp/biblio/100452210/155")</f>
        <v>https://kokusho.nijl.ac.jp/biblio/100452210/155</v>
      </c>
    </row>
    <row r="112" spans="1:3" x14ac:dyDescent="0.4">
      <c r="A112" s="2" t="s">
        <v>112</v>
      </c>
      <c r="B112" s="2">
        <v>156</v>
      </c>
      <c r="C112" s="4" t="str">
        <f>HYPERLINK("https://kokusho.nijl.ac.jp/biblio/100452210/156")</f>
        <v>https://kokusho.nijl.ac.jp/biblio/100452210/156</v>
      </c>
    </row>
    <row r="113" spans="1:3" x14ac:dyDescent="0.4">
      <c r="A113" s="2" t="s">
        <v>113</v>
      </c>
      <c r="B113" s="2">
        <v>157</v>
      </c>
      <c r="C113" s="4" t="str">
        <f>HYPERLINK("https://kokusho.nijl.ac.jp/biblio/100452210/157")</f>
        <v>https://kokusho.nijl.ac.jp/biblio/100452210/157</v>
      </c>
    </row>
    <row r="114" spans="1:3" x14ac:dyDescent="0.4">
      <c r="A114" s="2" t="s">
        <v>114</v>
      </c>
      <c r="B114" s="2">
        <v>158</v>
      </c>
      <c r="C114" s="4" t="str">
        <f>HYPERLINK("https://kokusho.nijl.ac.jp/biblio/100452210/158")</f>
        <v>https://kokusho.nijl.ac.jp/biblio/100452210/158</v>
      </c>
    </row>
    <row r="115" spans="1:3" x14ac:dyDescent="0.4">
      <c r="A115" s="2" t="s">
        <v>115</v>
      </c>
      <c r="B115" s="2">
        <v>158</v>
      </c>
      <c r="C115" s="4" t="str">
        <f>HYPERLINK("https://kokusho.nijl.ac.jp/biblio/100452210/158")</f>
        <v>https://kokusho.nijl.ac.jp/biblio/100452210/158</v>
      </c>
    </row>
    <row r="116" spans="1:3" x14ac:dyDescent="0.4">
      <c r="A116" s="2" t="s">
        <v>116</v>
      </c>
      <c r="B116" s="2">
        <v>159</v>
      </c>
      <c r="C116" s="4" t="str">
        <f>HYPERLINK("https://kokusho.nijl.ac.jp/biblio/100452210/159")</f>
        <v>https://kokusho.nijl.ac.jp/biblio/100452210/159</v>
      </c>
    </row>
    <row r="117" spans="1:3" x14ac:dyDescent="0.4">
      <c r="A117" s="2" t="s">
        <v>117</v>
      </c>
      <c r="B117" s="2">
        <v>159</v>
      </c>
      <c r="C117" s="4" t="str">
        <f>HYPERLINK("https://kokusho.nijl.ac.jp/biblio/100452210/159")</f>
        <v>https://kokusho.nijl.ac.jp/biblio/100452210/159</v>
      </c>
    </row>
    <row r="118" spans="1:3" x14ac:dyDescent="0.4">
      <c r="A118" s="2" t="s">
        <v>118</v>
      </c>
      <c r="B118" s="2">
        <v>160</v>
      </c>
      <c r="C118" s="4" t="str">
        <f>HYPERLINK("https://kokusho.nijl.ac.jp/biblio/100452210/160")</f>
        <v>https://kokusho.nijl.ac.jp/biblio/100452210/160</v>
      </c>
    </row>
    <row r="119" spans="1:3" x14ac:dyDescent="0.4">
      <c r="A119" s="2" t="s">
        <v>119</v>
      </c>
      <c r="B119" s="2">
        <v>161</v>
      </c>
      <c r="C119" s="4" t="str">
        <f>HYPERLINK("https://kokusho.nijl.ac.jp/biblio/100452210/161")</f>
        <v>https://kokusho.nijl.ac.jp/biblio/100452210/161</v>
      </c>
    </row>
    <row r="120" spans="1:3" x14ac:dyDescent="0.4">
      <c r="A120" s="2" t="s">
        <v>120</v>
      </c>
      <c r="B120" s="2">
        <v>164</v>
      </c>
      <c r="C120" s="4" t="str">
        <f>HYPERLINK("https://kokusho.nijl.ac.jp/biblio/100452210/164")</f>
        <v>https://kokusho.nijl.ac.jp/biblio/100452210/164</v>
      </c>
    </row>
    <row r="121" spans="1:3" x14ac:dyDescent="0.4">
      <c r="A121" s="2" t="s">
        <v>121</v>
      </c>
      <c r="B121" s="2">
        <v>164</v>
      </c>
      <c r="C121" s="4" t="str">
        <f>HYPERLINK("https://kokusho.nijl.ac.jp/biblio/100452210/164")</f>
        <v>https://kokusho.nijl.ac.jp/biblio/100452210/164</v>
      </c>
    </row>
    <row r="122" spans="1:3" x14ac:dyDescent="0.4">
      <c r="A122" s="2" t="s">
        <v>122</v>
      </c>
      <c r="B122" s="2">
        <v>166</v>
      </c>
      <c r="C122" s="4" t="str">
        <f>HYPERLINK("https://kokusho.nijl.ac.jp/biblio/100452210/166")</f>
        <v>https://kokusho.nijl.ac.jp/biblio/100452210/166</v>
      </c>
    </row>
    <row r="123" spans="1:3" x14ac:dyDescent="0.4">
      <c r="A123" s="2" t="s">
        <v>123</v>
      </c>
      <c r="B123" s="2">
        <v>167</v>
      </c>
      <c r="C123" s="4" t="str">
        <f>HYPERLINK("https://kokusho.nijl.ac.jp/biblio/100452210/167")</f>
        <v>https://kokusho.nijl.ac.jp/biblio/100452210/167</v>
      </c>
    </row>
    <row r="124" spans="1:3" x14ac:dyDescent="0.4">
      <c r="A124" s="2" t="s">
        <v>124</v>
      </c>
      <c r="B124" s="2">
        <v>167</v>
      </c>
      <c r="C124" s="4" t="str">
        <f>HYPERLINK("https://kokusho.nijl.ac.jp/biblio/100452210/167")</f>
        <v>https://kokusho.nijl.ac.jp/biblio/100452210/167</v>
      </c>
    </row>
    <row r="125" spans="1:3" x14ac:dyDescent="0.4">
      <c r="A125" s="2" t="s">
        <v>125</v>
      </c>
      <c r="B125" s="2">
        <v>168</v>
      </c>
      <c r="C125" s="4" t="str">
        <f>HYPERLINK("https://kokusho.nijl.ac.jp/biblio/100452210/168")</f>
        <v>https://kokusho.nijl.ac.jp/biblio/100452210/168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2024-11-17T12:36:38Z</dcterms:created>
  <dcterms:modified xsi:type="dcterms:W3CDTF">2024-11-17T12:59:35Z</dcterms:modified>
</cp:coreProperties>
</file>