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71C44E77-728A-4F34-A1F3-36AE82298DA4}" xr6:coauthVersionLast="47" xr6:coauthVersionMax="47" xr10:uidLastSave="{00000000-0000-0000-0000-000000000000}"/>
  <bookViews>
    <workbookView xWindow="-120" yWindow="-120" windowWidth="29040" windowHeight="15840" xr2:uid="{C83387E3-D1D2-4A6B-83F6-686D8A9286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</calcChain>
</file>

<file path=xl/sharedStrings.xml><?xml version="1.0" encoding="utf-8"?>
<sst xmlns="http://schemas.openxmlformats.org/spreadsheetml/2006/main" count="149" uniqueCount="149">
  <si>
    <t>■鍼灸素難要旨序</t>
  </si>
  <si>
    <t>■鍼灸要旨書目</t>
  </si>
  <si>
    <t>　●素問十二巻</t>
  </si>
  <si>
    <t>　●難経十三巻</t>
  </si>
  <si>
    <t>■鍼灸要旨凡例</t>
  </si>
  <si>
    <t>■鍼灸要旨総目</t>
  </si>
  <si>
    <t>■九鍼式</t>
  </si>
  <si>
    <t>■巻一</t>
  </si>
  <si>
    <t>　●難経</t>
  </si>
  <si>
    <t>　●01　補瀉</t>
  </si>
  <si>
    <t>　●02　補瀉相反</t>
  </si>
  <si>
    <t>　●03　鍼刺浅深</t>
  </si>
  <si>
    <t>　●04　先後浅深</t>
  </si>
  <si>
    <t>　●05　井滎兪経合主病</t>
  </si>
  <si>
    <t>　●06　四時井滎兪経合刺</t>
  </si>
  <si>
    <t>　●07　蔵府滎兪合皆以井為始</t>
  </si>
  <si>
    <t>　●08　蔵府井滎為五六</t>
  </si>
  <si>
    <t>　●09　陰陽井滎木金相生不同</t>
  </si>
  <si>
    <t>　●10　出井入合</t>
  </si>
  <si>
    <t>　●11　欲刺井当刺滎</t>
  </si>
  <si>
    <t>　●12　経脈流注</t>
  </si>
  <si>
    <t>　●13　奇経八脈</t>
  </si>
  <si>
    <t>　●14　十五絡脈</t>
  </si>
  <si>
    <t>　●15　奇経病</t>
  </si>
  <si>
    <t>　●16　十二経以原為兪三焦以兪為原</t>
  </si>
  <si>
    <t>　●17　八会刺穴</t>
  </si>
  <si>
    <t>　●18　上工下工治病</t>
  </si>
  <si>
    <t>■巻二上</t>
  </si>
  <si>
    <t>　●霊素</t>
  </si>
  <si>
    <t>　●01　用鍼方宜</t>
  </si>
  <si>
    <t>　●02　九鍼式</t>
  </si>
  <si>
    <t>　●03　九鍼応天地人時以起用</t>
  </si>
  <si>
    <t>　●04　九鍼所宜</t>
  </si>
  <si>
    <t>　●05　五刺応五蔵</t>
  </si>
  <si>
    <t>　●06　九刺応九変</t>
  </si>
  <si>
    <t>　●07　十二刺応十二経</t>
  </si>
  <si>
    <t>　●08　黒白肥瘦刺</t>
  </si>
  <si>
    <t>　●09　刺常人</t>
  </si>
  <si>
    <t>　●10　刺王公大人布衣</t>
  </si>
  <si>
    <t>　●11　刺壮士</t>
  </si>
  <si>
    <t>　●12　刺嬰児</t>
  </si>
  <si>
    <t>　●13　刺脈虚実浅深</t>
  </si>
  <si>
    <t>　●14　十二経気血刺</t>
  </si>
  <si>
    <t>　●15　手足陰陽経脈刺</t>
  </si>
  <si>
    <t>　●16　補瀉</t>
  </si>
  <si>
    <t>　●17　刺胸腹</t>
  </si>
  <si>
    <t>　●18　標本</t>
  </si>
  <si>
    <t>　●19　鍼灸手</t>
  </si>
  <si>
    <t>　●20　刺宜従時</t>
  </si>
  <si>
    <t>　●21　五奪不可瀉</t>
  </si>
  <si>
    <t>　●22　刺逆四時</t>
  </si>
  <si>
    <t>　●23　刺避</t>
  </si>
  <si>
    <t>　●24　禁太過不及</t>
  </si>
  <si>
    <t>　●25　五節刺</t>
  </si>
  <si>
    <t>　●26　五蔵病刺</t>
  </si>
  <si>
    <t>　●27　刺弊</t>
  </si>
  <si>
    <t>　●28　血気不同形</t>
  </si>
  <si>
    <t>　●29　十二絡繆刺（繆如紕繆紀綱）</t>
  </si>
  <si>
    <t>　●30　経刺</t>
  </si>
  <si>
    <t>　●31　巨刺（繆刺刺絡脈巨刺刺経脈）</t>
  </si>
  <si>
    <t>　●32　脈刺</t>
  </si>
  <si>
    <t>　●33　深浅上下所宜</t>
  </si>
  <si>
    <t>　●34　人身左右上下虚実不同刺</t>
  </si>
  <si>
    <t>　●35　気血清濁浅深刺</t>
  </si>
  <si>
    <t>　●36　死期不可刺</t>
  </si>
  <si>
    <t>■巻二下</t>
  </si>
  <si>
    <t>　●01　五乱刺</t>
  </si>
  <si>
    <t>　●02　気血盛衰</t>
  </si>
  <si>
    <t>　●03　耐痛</t>
  </si>
  <si>
    <t>　●04　五逆</t>
  </si>
  <si>
    <t>　●05　三刺穀気</t>
  </si>
  <si>
    <t>　●06　熱</t>
  </si>
  <si>
    <t>　●07　瘧</t>
  </si>
  <si>
    <t>　●08　腰痛</t>
  </si>
  <si>
    <t>　●09　周痺</t>
  </si>
  <si>
    <t>　●10　癲狂</t>
  </si>
  <si>
    <t>　●11　頭</t>
  </si>
  <si>
    <t>　●12　痿</t>
  </si>
  <si>
    <t>　●13　心痛</t>
  </si>
  <si>
    <t>　●14　脹</t>
  </si>
  <si>
    <t>　●15　胸脇痛</t>
  </si>
  <si>
    <t>　●16　大風</t>
  </si>
  <si>
    <t>　●17　癘風</t>
  </si>
  <si>
    <t>　●18　偏枯</t>
  </si>
  <si>
    <t>　●19　痿厥</t>
  </si>
  <si>
    <t>　●20　癰</t>
  </si>
  <si>
    <t>　●21　鼠瘻</t>
  </si>
  <si>
    <t>　●22　耳鳴耳痛耳聾</t>
  </si>
  <si>
    <t>　●23　膝痛　脛痠</t>
  </si>
  <si>
    <t>　●24　嚙舌　嚙頰　嚙唇　重舌</t>
  </si>
  <si>
    <t>　●25　欠</t>
  </si>
  <si>
    <t>　●26　噦</t>
  </si>
  <si>
    <t>　●27　唏噫</t>
  </si>
  <si>
    <t>　●28　振寒</t>
  </si>
  <si>
    <t>　●29　嚲丁可反</t>
  </si>
  <si>
    <t>　●30　嚔</t>
  </si>
  <si>
    <t>　●31　泣竭成盲</t>
  </si>
  <si>
    <t>　●32　太息</t>
  </si>
  <si>
    <t>　●33　涎下</t>
  </si>
  <si>
    <r>
      <t>　●34　口目喎</t>
    </r>
    <r>
      <rPr>
        <sz val="11"/>
        <color theme="1"/>
        <rFont val="游ゴシック"/>
        <family val="3"/>
        <charset val="134"/>
        <scheme val="minor"/>
      </rPr>
      <t>噼</t>
    </r>
  </si>
  <si>
    <t>　●35　腸鳴</t>
  </si>
  <si>
    <t>　●36　目眩頭傾</t>
  </si>
  <si>
    <t>　●37　喉痺</t>
  </si>
  <si>
    <t>　●38　歯痛</t>
  </si>
  <si>
    <t>　●39　衄</t>
  </si>
  <si>
    <t>　●40　喘</t>
  </si>
  <si>
    <t>　●41　怒</t>
  </si>
  <si>
    <t>　●42　顑（若感切）</t>
  </si>
  <si>
    <t>　●43　項痛</t>
  </si>
  <si>
    <t>　●44　足</t>
  </si>
  <si>
    <t>　●45　下血</t>
  </si>
  <si>
    <t>　●46　疝</t>
  </si>
  <si>
    <t>　●47　転筋</t>
  </si>
  <si>
    <t>　●48　厥</t>
  </si>
  <si>
    <t>　●49　癇</t>
  </si>
  <si>
    <t>　●50　霍乱</t>
  </si>
  <si>
    <t>　●51　目痛</t>
  </si>
  <si>
    <t>　●52　卒然無音</t>
  </si>
  <si>
    <t>　●53　目不瞑不臥</t>
  </si>
  <si>
    <t>　●54　補遺篇</t>
  </si>
  <si>
    <t>　●　　気交暴欝刺</t>
  </si>
  <si>
    <t>　●55　司天不遷正刺法</t>
  </si>
  <si>
    <t>　●56　司気有餘不退位刺法</t>
  </si>
  <si>
    <t>　●57　司気失守刺</t>
  </si>
  <si>
    <t>　●58　全真刺</t>
  </si>
  <si>
    <t>　●59　十二蔵邪干刺</t>
  </si>
  <si>
    <t>　●灸方</t>
  </si>
  <si>
    <t>　●60　艾灸方宜</t>
  </si>
  <si>
    <t>　●61　艾灸補瀉</t>
  </si>
  <si>
    <t>　●62　灸寒熱</t>
  </si>
  <si>
    <t>　●63　女子敗疵</t>
  </si>
  <si>
    <t>　●64　灸癰</t>
  </si>
  <si>
    <t>　●65　犬咬</t>
  </si>
  <si>
    <t>　●66　傷食　苦楽</t>
  </si>
  <si>
    <t>　●67　宜灸不宜刺</t>
  </si>
  <si>
    <t>■巻三</t>
  </si>
  <si>
    <t>　●01　十二経病刺</t>
  </si>
  <si>
    <t>　●02　奇経八脈病</t>
  </si>
  <si>
    <t>　●03　十二経脈</t>
  </si>
  <si>
    <t>　●04　奇経八脈</t>
  </si>
  <si>
    <t>　●05　十五絡脈</t>
  </si>
  <si>
    <t>　●06　十二経筋</t>
  </si>
  <si>
    <t>　●07　空穴</t>
  </si>
  <si>
    <t>　●08　十二経井滎兪原経合</t>
  </si>
  <si>
    <t>　●09　同身尺寸</t>
  </si>
  <si>
    <t>　●10　経脈長短</t>
  </si>
  <si>
    <t>https://kokusho.nijl.ac.jp/biblio/100315949/</t>
    <phoneticPr fontId="2"/>
  </si>
  <si>
    <t>　　　</t>
    <phoneticPr fontId="2"/>
  </si>
  <si>
    <r>
      <t>鍼灸要旨，</t>
    </r>
    <r>
      <rPr>
        <b/>
        <sz val="11"/>
        <color rgb="FFFF0000"/>
        <rFont val="游ゴシック"/>
        <family val="3"/>
        <charset val="128"/>
        <scheme val="minor"/>
      </rPr>
      <t>＊鍼灸節要　高武</t>
    </r>
    <rPh sb="6" eb="8">
      <t>シンキュウ</t>
    </rPh>
    <rPh sb="8" eb="9">
      <t>ブシ</t>
    </rPh>
    <rPh sb="9" eb="10">
      <t>ヨウ</t>
    </rPh>
    <rPh sb="11" eb="13">
      <t>コウブ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</si>
</sst>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34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1" applyBorder="1">
      <alignment vertical="center"/>
    </xf>
    <xf numFmtId="0" fontId="1" fillId="0" borderId="1" xfId="0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kusho.nijl.ac.jp/biblio/10031594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0F781-7A20-4BF3-AF18-CE0FA9A6E7A7}">
  <dimension ref="A1:C147"/>
  <sheetViews>
    <sheetView tabSelected="1" zoomScale="205" zoomScaleNormal="205" workbookViewId="0">
      <selection activeCell="A9" sqref="A9"/>
    </sheetView>
  </sheetViews>
  <sheetFormatPr defaultRowHeight="18.75" x14ac:dyDescent="0.4"/>
  <cols>
    <col min="1" max="1" width="22.375" customWidth="1"/>
    <col min="2" max="2" width="7.125" bestFit="1" customWidth="1"/>
  </cols>
  <sheetData>
    <row r="1" spans="1:3" x14ac:dyDescent="0.4">
      <c r="A1" s="1" t="s">
        <v>148</v>
      </c>
      <c r="B1" s="1"/>
      <c r="C1" s="2" t="s">
        <v>146</v>
      </c>
    </row>
    <row r="2" spans="1:3" x14ac:dyDescent="0.4">
      <c r="A2" s="1" t="s">
        <v>0</v>
      </c>
      <c r="B2" s="1">
        <v>4</v>
      </c>
      <c r="C2" s="2" t="str">
        <f>HYPERLINK("https://kokusho.nijl.ac.jp/biblio/100315949/4")</f>
        <v>https://kokusho.nijl.ac.jp/biblio/100315949/4</v>
      </c>
    </row>
    <row r="3" spans="1:3" x14ac:dyDescent="0.4">
      <c r="A3" s="1" t="s">
        <v>1</v>
      </c>
      <c r="B3" s="1">
        <v>6</v>
      </c>
      <c r="C3" s="1" t="str">
        <f>HYPERLINK("https://kokusho.nijl.ac.jp/biblio/100315949/6")</f>
        <v>https://kokusho.nijl.ac.jp/biblio/100315949/6</v>
      </c>
    </row>
    <row r="4" spans="1:3" x14ac:dyDescent="0.4">
      <c r="A4" s="1" t="s">
        <v>2</v>
      </c>
      <c r="B4" s="1">
        <v>6</v>
      </c>
      <c r="C4" s="1" t="str">
        <f>HYPERLINK("https://kokusho.nijl.ac.jp/biblio/100315949/6")</f>
        <v>https://kokusho.nijl.ac.jp/biblio/100315949/6</v>
      </c>
    </row>
    <row r="5" spans="1:3" x14ac:dyDescent="0.4">
      <c r="A5" s="1" t="s">
        <v>3</v>
      </c>
      <c r="B5" s="1">
        <v>7</v>
      </c>
      <c r="C5" s="1" t="str">
        <f>HYPERLINK("https://kokusho.nijl.ac.jp/biblio/100315949/7")</f>
        <v>https://kokusho.nijl.ac.jp/biblio/100315949/7</v>
      </c>
    </row>
    <row r="6" spans="1:3" x14ac:dyDescent="0.4">
      <c r="A6" s="1" t="s">
        <v>4</v>
      </c>
      <c r="B6" s="1">
        <v>8</v>
      </c>
      <c r="C6" s="1" t="str">
        <f>HYPERLINK("https://kokusho.nijl.ac.jp/biblio/100315949/8")</f>
        <v>https://kokusho.nijl.ac.jp/biblio/100315949/8</v>
      </c>
    </row>
    <row r="7" spans="1:3" x14ac:dyDescent="0.4">
      <c r="A7" s="1" t="s">
        <v>5</v>
      </c>
      <c r="B7" s="1">
        <v>9</v>
      </c>
      <c r="C7" s="1" t="str">
        <f>HYPERLINK("https://kokusho.nijl.ac.jp/biblio/100315949/9")</f>
        <v>https://kokusho.nijl.ac.jp/biblio/100315949/9</v>
      </c>
    </row>
    <row r="8" spans="1:3" x14ac:dyDescent="0.4">
      <c r="A8" s="1" t="s">
        <v>6</v>
      </c>
      <c r="B8" s="1">
        <v>13</v>
      </c>
      <c r="C8" s="1" t="str">
        <f>HYPERLINK("https://kokusho.nijl.ac.jp/biblio/100315949/13")</f>
        <v>https://kokusho.nijl.ac.jp/biblio/100315949/13</v>
      </c>
    </row>
    <row r="9" spans="1:3" x14ac:dyDescent="0.4">
      <c r="A9" s="1" t="s">
        <v>7</v>
      </c>
      <c r="B9" s="1">
        <v>14</v>
      </c>
      <c r="C9" s="1" t="str">
        <f>HYPERLINK("https://kokusho.nijl.ac.jp/biblio/100315949/14")</f>
        <v>https://kokusho.nijl.ac.jp/biblio/100315949/14</v>
      </c>
    </row>
    <row r="10" spans="1:3" x14ac:dyDescent="0.4">
      <c r="A10" s="1" t="s">
        <v>8</v>
      </c>
      <c r="B10" s="1">
        <v>14</v>
      </c>
      <c r="C10" s="1" t="str">
        <f>HYPERLINK("https://kokusho.nijl.ac.jp/biblio/100315949/14")</f>
        <v>https://kokusho.nijl.ac.jp/biblio/100315949/14</v>
      </c>
    </row>
    <row r="11" spans="1:3" x14ac:dyDescent="0.4">
      <c r="A11" s="1" t="s">
        <v>9</v>
      </c>
      <c r="B11" s="1">
        <v>14</v>
      </c>
      <c r="C11" s="1" t="str">
        <f>HYPERLINK("https://kokusho.nijl.ac.jp/biblio/100315949/14")</f>
        <v>https://kokusho.nijl.ac.jp/biblio/100315949/14</v>
      </c>
    </row>
    <row r="12" spans="1:3" x14ac:dyDescent="0.4">
      <c r="A12" s="1" t="s">
        <v>10</v>
      </c>
      <c r="B12" s="1">
        <v>27</v>
      </c>
      <c r="C12" s="1" t="str">
        <f>HYPERLINK("https://kokusho.nijl.ac.jp/biblio/100315949/27")</f>
        <v>https://kokusho.nijl.ac.jp/biblio/100315949/27</v>
      </c>
    </row>
    <row r="13" spans="1:3" x14ac:dyDescent="0.4">
      <c r="A13" s="1" t="s">
        <v>11</v>
      </c>
      <c r="B13" s="1">
        <v>29</v>
      </c>
      <c r="C13" s="1" t="str">
        <f>HYPERLINK("https://kokusho.nijl.ac.jp/biblio/100315949/29")</f>
        <v>https://kokusho.nijl.ac.jp/biblio/100315949/29</v>
      </c>
    </row>
    <row r="14" spans="1:3" x14ac:dyDescent="0.4">
      <c r="A14" s="1" t="s">
        <v>12</v>
      </c>
      <c r="B14" s="1">
        <v>30</v>
      </c>
      <c r="C14" s="1" t="str">
        <f>HYPERLINK("https://kokusho.nijl.ac.jp/biblio/100315949/30")</f>
        <v>https://kokusho.nijl.ac.jp/biblio/100315949/30</v>
      </c>
    </row>
    <row r="15" spans="1:3" x14ac:dyDescent="0.4">
      <c r="A15" s="1" t="s">
        <v>13</v>
      </c>
      <c r="B15" s="1">
        <v>31</v>
      </c>
      <c r="C15" s="1" t="str">
        <f>HYPERLINK("https://kokusho.nijl.ac.jp/biblio/100315949/31")</f>
        <v>https://kokusho.nijl.ac.jp/biblio/100315949/31</v>
      </c>
    </row>
    <row r="16" spans="1:3" x14ac:dyDescent="0.4">
      <c r="A16" s="1" t="s">
        <v>14</v>
      </c>
      <c r="B16" s="1">
        <v>32</v>
      </c>
      <c r="C16" s="1" t="str">
        <f>HYPERLINK("https://kokusho.nijl.ac.jp/biblio/100315949/32")</f>
        <v>https://kokusho.nijl.ac.jp/biblio/100315949/32</v>
      </c>
    </row>
    <row r="17" spans="1:3" x14ac:dyDescent="0.4">
      <c r="A17" s="1" t="s">
        <v>15</v>
      </c>
      <c r="B17" s="1">
        <v>33</v>
      </c>
      <c r="C17" s="1" t="str">
        <f>HYPERLINK("https://kokusho.nijl.ac.jp/biblio/100315949/33")</f>
        <v>https://kokusho.nijl.ac.jp/biblio/100315949/33</v>
      </c>
    </row>
    <row r="18" spans="1:3" x14ac:dyDescent="0.4">
      <c r="A18" s="1" t="s">
        <v>16</v>
      </c>
      <c r="B18" s="1">
        <v>34</v>
      </c>
      <c r="C18" s="1" t="str">
        <f>HYPERLINK("https://kokusho.nijl.ac.jp/biblio/100315949/34")</f>
        <v>https://kokusho.nijl.ac.jp/biblio/100315949/34</v>
      </c>
    </row>
    <row r="19" spans="1:3" x14ac:dyDescent="0.4">
      <c r="A19" s="1" t="s">
        <v>17</v>
      </c>
      <c r="B19" s="1">
        <v>35</v>
      </c>
      <c r="C19" s="1" t="str">
        <f>HYPERLINK("https://kokusho.nijl.ac.jp/biblio/100315949/35")</f>
        <v>https://kokusho.nijl.ac.jp/biblio/100315949/35</v>
      </c>
    </row>
    <row r="20" spans="1:3" x14ac:dyDescent="0.4">
      <c r="A20" s="1" t="s">
        <v>18</v>
      </c>
      <c r="B20" s="1">
        <v>36</v>
      </c>
      <c r="C20" s="1" t="str">
        <f>HYPERLINK("https://kokusho.nijl.ac.jp/biblio/100315949/36")</f>
        <v>https://kokusho.nijl.ac.jp/biblio/100315949/36</v>
      </c>
    </row>
    <row r="21" spans="1:3" x14ac:dyDescent="0.4">
      <c r="A21" s="1" t="s">
        <v>19</v>
      </c>
      <c r="B21" s="1">
        <v>36</v>
      </c>
      <c r="C21" s="1" t="str">
        <f>HYPERLINK("https://kokusho.nijl.ac.jp/biblio/100315949/36")</f>
        <v>https://kokusho.nijl.ac.jp/biblio/100315949/36</v>
      </c>
    </row>
    <row r="22" spans="1:3" x14ac:dyDescent="0.4">
      <c r="A22" s="1" t="s">
        <v>20</v>
      </c>
      <c r="B22" s="1">
        <v>37</v>
      </c>
      <c r="C22" s="1" t="str">
        <f>HYPERLINK("https://kokusho.nijl.ac.jp/biblio/100315949/37")</f>
        <v>https://kokusho.nijl.ac.jp/biblio/100315949/37</v>
      </c>
    </row>
    <row r="23" spans="1:3" x14ac:dyDescent="0.4">
      <c r="A23" s="1" t="s">
        <v>21</v>
      </c>
      <c r="B23" s="1">
        <v>39</v>
      </c>
      <c r="C23" s="1" t="str">
        <f>HYPERLINK("https://kokusho.nijl.ac.jp/biblio/100315949/39")</f>
        <v>https://kokusho.nijl.ac.jp/biblio/100315949/39</v>
      </c>
    </row>
    <row r="24" spans="1:3" x14ac:dyDescent="0.4">
      <c r="A24" s="1" t="s">
        <v>22</v>
      </c>
      <c r="B24" s="1">
        <v>42</v>
      </c>
      <c r="C24" s="1" t="str">
        <f>HYPERLINK("https://kokusho.nijl.ac.jp/biblio/100315949/42")</f>
        <v>https://kokusho.nijl.ac.jp/biblio/100315949/42</v>
      </c>
    </row>
    <row r="25" spans="1:3" x14ac:dyDescent="0.4">
      <c r="A25" s="1" t="s">
        <v>23</v>
      </c>
      <c r="B25" s="1">
        <v>43</v>
      </c>
      <c r="C25" s="1" t="str">
        <f>HYPERLINK("https://kokusho.nijl.ac.jp/biblio/100315949/43")</f>
        <v>https://kokusho.nijl.ac.jp/biblio/100315949/43</v>
      </c>
    </row>
    <row r="26" spans="1:3" x14ac:dyDescent="0.4">
      <c r="A26" s="1" t="s">
        <v>24</v>
      </c>
      <c r="B26" s="1">
        <v>44</v>
      </c>
      <c r="C26" s="1" t="str">
        <f>HYPERLINK("https://kokusho.nijl.ac.jp/biblio/100315949/44")</f>
        <v>https://kokusho.nijl.ac.jp/biblio/100315949/44</v>
      </c>
    </row>
    <row r="27" spans="1:3" x14ac:dyDescent="0.4">
      <c r="A27" s="1" t="s">
        <v>25</v>
      </c>
      <c r="B27" s="1">
        <v>48</v>
      </c>
      <c r="C27" s="1" t="str">
        <f>HYPERLINK("https://kokusho.nijl.ac.jp/biblio/100315949/48")</f>
        <v>https://kokusho.nijl.ac.jp/biblio/100315949/48</v>
      </c>
    </row>
    <row r="28" spans="1:3" x14ac:dyDescent="0.4">
      <c r="A28" s="1" t="s">
        <v>26</v>
      </c>
      <c r="B28" s="1">
        <v>50</v>
      </c>
      <c r="C28" s="1" t="str">
        <f>HYPERLINK("https://kokusho.nijl.ac.jp/biblio/100315949/50")</f>
        <v>https://kokusho.nijl.ac.jp/biblio/100315949/50</v>
      </c>
    </row>
    <row r="29" spans="1:3" x14ac:dyDescent="0.4">
      <c r="A29" s="1" t="s">
        <v>27</v>
      </c>
      <c r="B29" s="1">
        <v>51</v>
      </c>
      <c r="C29" s="1" t="str">
        <f>HYPERLINK("https://kokusho.nijl.ac.jp/biblio/100315949/51")</f>
        <v>https://kokusho.nijl.ac.jp/biblio/100315949/51</v>
      </c>
    </row>
    <row r="30" spans="1:3" x14ac:dyDescent="0.4">
      <c r="A30" s="1" t="s">
        <v>28</v>
      </c>
      <c r="B30" s="1">
        <v>51</v>
      </c>
      <c r="C30" s="1" t="str">
        <f>HYPERLINK("https://kokusho.nijl.ac.jp/biblio/100315949/51")</f>
        <v>https://kokusho.nijl.ac.jp/biblio/100315949/51</v>
      </c>
    </row>
    <row r="31" spans="1:3" x14ac:dyDescent="0.4">
      <c r="A31" s="1" t="s">
        <v>29</v>
      </c>
      <c r="B31" s="1">
        <v>51</v>
      </c>
      <c r="C31" s="1" t="str">
        <f>HYPERLINK("https://kokusho.nijl.ac.jp/biblio/100315949/51")</f>
        <v>https://kokusho.nijl.ac.jp/biblio/100315949/51</v>
      </c>
    </row>
    <row r="32" spans="1:3" x14ac:dyDescent="0.4">
      <c r="A32" s="1" t="s">
        <v>30</v>
      </c>
      <c r="B32" s="1">
        <v>52</v>
      </c>
      <c r="C32" s="1" t="str">
        <f>HYPERLINK("https://kokusho.nijl.ac.jp/biblio/100315949/52")</f>
        <v>https://kokusho.nijl.ac.jp/biblio/100315949/52</v>
      </c>
    </row>
    <row r="33" spans="1:3" x14ac:dyDescent="0.4">
      <c r="A33" s="1" t="s">
        <v>31</v>
      </c>
      <c r="B33" s="1">
        <v>52</v>
      </c>
      <c r="C33" s="1" t="str">
        <f>HYPERLINK("https://kokusho.nijl.ac.jp/biblio/100315949/52")</f>
        <v>https://kokusho.nijl.ac.jp/biblio/100315949/52</v>
      </c>
    </row>
    <row r="34" spans="1:3" x14ac:dyDescent="0.4">
      <c r="A34" s="1" t="s">
        <v>32</v>
      </c>
      <c r="B34" s="1">
        <v>54</v>
      </c>
      <c r="C34" s="1" t="str">
        <f>HYPERLINK("https://kokusho.nijl.ac.jp/biblio/100315949/54")</f>
        <v>https://kokusho.nijl.ac.jp/biblio/100315949/54</v>
      </c>
    </row>
    <row r="35" spans="1:3" x14ac:dyDescent="0.4">
      <c r="A35" s="1" t="s">
        <v>33</v>
      </c>
      <c r="B35" s="1">
        <v>55</v>
      </c>
      <c r="C35" s="1" t="str">
        <f>HYPERLINK("https://kokusho.nijl.ac.jp/biblio/100315949/55")</f>
        <v>https://kokusho.nijl.ac.jp/biblio/100315949/55</v>
      </c>
    </row>
    <row r="36" spans="1:3" x14ac:dyDescent="0.4">
      <c r="A36" s="1" t="s">
        <v>34</v>
      </c>
      <c r="B36" s="1">
        <v>56</v>
      </c>
      <c r="C36" s="1" t="str">
        <f>HYPERLINK("https://kokusho.nijl.ac.jp/biblio/100315949/56")</f>
        <v>https://kokusho.nijl.ac.jp/biblio/100315949/56</v>
      </c>
    </row>
    <row r="37" spans="1:3" x14ac:dyDescent="0.4">
      <c r="A37" s="1" t="s">
        <v>35</v>
      </c>
      <c r="B37" s="1">
        <v>56</v>
      </c>
      <c r="C37" s="1" t="str">
        <f>HYPERLINK("https://kokusho.nijl.ac.jp/biblio/100315949/56")</f>
        <v>https://kokusho.nijl.ac.jp/biblio/100315949/56</v>
      </c>
    </row>
    <row r="38" spans="1:3" x14ac:dyDescent="0.4">
      <c r="A38" s="1" t="s">
        <v>36</v>
      </c>
      <c r="B38" s="1">
        <v>57</v>
      </c>
      <c r="C38" s="1" t="str">
        <f>HYPERLINK("https://kokusho.nijl.ac.jp/biblio/100315949/57")</f>
        <v>https://kokusho.nijl.ac.jp/biblio/100315949/57</v>
      </c>
    </row>
    <row r="39" spans="1:3" x14ac:dyDescent="0.4">
      <c r="A39" s="1" t="s">
        <v>37</v>
      </c>
      <c r="B39" s="1">
        <v>58</v>
      </c>
      <c r="C39" s="1" t="str">
        <f>HYPERLINK("https://kokusho.nijl.ac.jp/biblio/100315949/58")</f>
        <v>https://kokusho.nijl.ac.jp/biblio/100315949/58</v>
      </c>
    </row>
    <row r="40" spans="1:3" x14ac:dyDescent="0.4">
      <c r="A40" s="1" t="s">
        <v>38</v>
      </c>
      <c r="B40" s="1">
        <v>58</v>
      </c>
      <c r="C40" s="1" t="str">
        <f>HYPERLINK("https://kokusho.nijl.ac.jp/biblio/100315949/58")</f>
        <v>https://kokusho.nijl.ac.jp/biblio/100315949/58</v>
      </c>
    </row>
    <row r="41" spans="1:3" x14ac:dyDescent="0.4">
      <c r="A41" s="1" t="s">
        <v>39</v>
      </c>
      <c r="B41" s="1">
        <v>59</v>
      </c>
      <c r="C41" s="1" t="str">
        <f>HYPERLINK("https://kokusho.nijl.ac.jp/biblio/100315949/59")</f>
        <v>https://kokusho.nijl.ac.jp/biblio/100315949/59</v>
      </c>
    </row>
    <row r="42" spans="1:3" x14ac:dyDescent="0.4">
      <c r="A42" s="1" t="s">
        <v>40</v>
      </c>
      <c r="B42" s="1">
        <v>59</v>
      </c>
      <c r="C42" s="1" t="str">
        <f>HYPERLINK("https://kokusho.nijl.ac.jp/biblio/100315949/59")</f>
        <v>https://kokusho.nijl.ac.jp/biblio/100315949/59</v>
      </c>
    </row>
    <row r="43" spans="1:3" x14ac:dyDescent="0.4">
      <c r="A43" s="1" t="s">
        <v>41</v>
      </c>
      <c r="B43" s="1">
        <v>59</v>
      </c>
      <c r="C43" s="1" t="str">
        <f>HYPERLINK("https://kokusho.nijl.ac.jp/biblio/100315949/59")</f>
        <v>https://kokusho.nijl.ac.jp/biblio/100315949/59</v>
      </c>
    </row>
    <row r="44" spans="1:3" x14ac:dyDescent="0.4">
      <c r="A44" s="1" t="s">
        <v>42</v>
      </c>
      <c r="B44" s="1">
        <v>59</v>
      </c>
      <c r="C44" s="1" t="str">
        <f>HYPERLINK("https://kokusho.nijl.ac.jp/biblio/100315949/59")</f>
        <v>https://kokusho.nijl.ac.jp/biblio/100315949/59</v>
      </c>
    </row>
    <row r="45" spans="1:3" x14ac:dyDescent="0.4">
      <c r="A45" s="1" t="s">
        <v>43</v>
      </c>
      <c r="B45" s="1">
        <v>60</v>
      </c>
      <c r="C45" s="1" t="str">
        <f>HYPERLINK("https://kokusho.nijl.ac.jp/biblio/100315949/60")</f>
        <v>https://kokusho.nijl.ac.jp/biblio/100315949/60</v>
      </c>
    </row>
    <row r="46" spans="1:3" x14ac:dyDescent="0.4">
      <c r="A46" s="1" t="s">
        <v>44</v>
      </c>
      <c r="B46" s="1">
        <v>60</v>
      </c>
      <c r="C46" s="1" t="str">
        <f>HYPERLINK("https://kokusho.nijl.ac.jp/biblio/100315949/60")</f>
        <v>https://kokusho.nijl.ac.jp/biblio/100315949/60</v>
      </c>
    </row>
    <row r="47" spans="1:3" x14ac:dyDescent="0.4">
      <c r="A47" s="1" t="s">
        <v>45</v>
      </c>
      <c r="B47" s="1">
        <v>72</v>
      </c>
      <c r="C47" s="1" t="str">
        <f>HYPERLINK("https://kokusho.nijl.ac.jp/biblio/100315949/72")</f>
        <v>https://kokusho.nijl.ac.jp/biblio/100315949/72</v>
      </c>
    </row>
    <row r="48" spans="1:3" x14ac:dyDescent="0.4">
      <c r="A48" s="1" t="s">
        <v>46</v>
      </c>
      <c r="B48" s="1">
        <v>72</v>
      </c>
      <c r="C48" s="1" t="str">
        <f>HYPERLINK("https://kokusho.nijl.ac.jp/biblio/100315949/72")</f>
        <v>https://kokusho.nijl.ac.jp/biblio/100315949/72</v>
      </c>
    </row>
    <row r="49" spans="1:3" x14ac:dyDescent="0.4">
      <c r="A49" s="1" t="s">
        <v>47</v>
      </c>
      <c r="B49" s="1">
        <v>72</v>
      </c>
      <c r="C49" s="1" t="str">
        <f>HYPERLINK("https://kokusho.nijl.ac.jp/biblio/100315949/72")</f>
        <v>https://kokusho.nijl.ac.jp/biblio/100315949/72</v>
      </c>
    </row>
    <row r="50" spans="1:3" x14ac:dyDescent="0.4">
      <c r="A50" s="1" t="s">
        <v>48</v>
      </c>
      <c r="B50" s="1">
        <v>73</v>
      </c>
      <c r="C50" s="1" t="str">
        <f>HYPERLINK("https://kokusho.nijl.ac.jp/biblio/100315949/73")</f>
        <v>https://kokusho.nijl.ac.jp/biblio/100315949/73</v>
      </c>
    </row>
    <row r="51" spans="1:3" x14ac:dyDescent="0.4">
      <c r="A51" s="1" t="s">
        <v>49</v>
      </c>
      <c r="B51" s="1">
        <v>76</v>
      </c>
      <c r="C51" s="1" t="str">
        <f>HYPERLINK("https://kokusho.nijl.ac.jp/biblio/100315949/76")</f>
        <v>https://kokusho.nijl.ac.jp/biblio/100315949/76</v>
      </c>
    </row>
    <row r="52" spans="1:3" x14ac:dyDescent="0.4">
      <c r="A52" s="1" t="s">
        <v>50</v>
      </c>
      <c r="B52" s="1">
        <v>76</v>
      </c>
      <c r="C52" s="1" t="str">
        <f>HYPERLINK("https://kokusho.nijl.ac.jp/biblio/100315949/76")</f>
        <v>https://kokusho.nijl.ac.jp/biblio/100315949/76</v>
      </c>
    </row>
    <row r="53" spans="1:3" x14ac:dyDescent="0.4">
      <c r="A53" s="1" t="s">
        <v>51</v>
      </c>
      <c r="B53" s="1">
        <v>77</v>
      </c>
      <c r="C53" s="1" t="str">
        <f>HYPERLINK("https://kokusho.nijl.ac.jp/biblio/100315949/77")</f>
        <v>https://kokusho.nijl.ac.jp/biblio/100315949/77</v>
      </c>
    </row>
    <row r="54" spans="1:3" x14ac:dyDescent="0.4">
      <c r="A54" s="1" t="s">
        <v>52</v>
      </c>
      <c r="B54" s="1">
        <v>79</v>
      </c>
      <c r="C54" s="1" t="str">
        <f>HYPERLINK("https://kokusho.nijl.ac.jp/biblio/100315949/79")</f>
        <v>https://kokusho.nijl.ac.jp/biblio/100315949/79</v>
      </c>
    </row>
    <row r="55" spans="1:3" x14ac:dyDescent="0.4">
      <c r="A55" s="1" t="s">
        <v>53</v>
      </c>
      <c r="B55" s="1">
        <v>80</v>
      </c>
      <c r="C55" s="1" t="str">
        <f>HYPERLINK("https://kokusho.nijl.ac.jp/biblio/100315949/80")</f>
        <v>https://kokusho.nijl.ac.jp/biblio/100315949/80</v>
      </c>
    </row>
    <row r="56" spans="1:3" x14ac:dyDescent="0.4">
      <c r="A56" s="1" t="s">
        <v>54</v>
      </c>
      <c r="B56" s="1">
        <v>82</v>
      </c>
      <c r="C56" s="1" t="str">
        <f>HYPERLINK("https://kokusho.nijl.ac.jp/biblio/100315949/82")</f>
        <v>https://kokusho.nijl.ac.jp/biblio/100315949/82</v>
      </c>
    </row>
    <row r="57" spans="1:3" x14ac:dyDescent="0.4">
      <c r="A57" s="1" t="s">
        <v>55</v>
      </c>
      <c r="B57" s="1">
        <v>84</v>
      </c>
      <c r="C57" s="1" t="str">
        <f>HYPERLINK("https://kokusho.nijl.ac.jp/biblio/100315949/84")</f>
        <v>https://kokusho.nijl.ac.jp/biblio/100315949/84</v>
      </c>
    </row>
    <row r="58" spans="1:3" x14ac:dyDescent="0.4">
      <c r="A58" s="1" t="s">
        <v>56</v>
      </c>
      <c r="B58" s="1">
        <v>85</v>
      </c>
      <c r="C58" s="1" t="str">
        <f>HYPERLINK("https://kokusho.nijl.ac.jp/biblio/100315949/85")</f>
        <v>https://kokusho.nijl.ac.jp/biblio/100315949/85</v>
      </c>
    </row>
    <row r="59" spans="1:3" x14ac:dyDescent="0.4">
      <c r="A59" s="1" t="s">
        <v>57</v>
      </c>
      <c r="B59" s="1">
        <v>85</v>
      </c>
      <c r="C59" s="1" t="str">
        <f>HYPERLINK("https://kokusho.nijl.ac.jp/biblio/100315949/85")</f>
        <v>https://kokusho.nijl.ac.jp/biblio/100315949/85</v>
      </c>
    </row>
    <row r="60" spans="1:3" x14ac:dyDescent="0.4">
      <c r="A60" s="1" t="s">
        <v>58</v>
      </c>
      <c r="B60" s="1">
        <v>89</v>
      </c>
      <c r="C60" s="1" t="str">
        <f>HYPERLINK("https://kokusho.nijl.ac.jp/biblio/100315949/89")</f>
        <v>https://kokusho.nijl.ac.jp/biblio/100315949/89</v>
      </c>
    </row>
    <row r="61" spans="1:3" x14ac:dyDescent="0.4">
      <c r="A61" s="1" t="s">
        <v>59</v>
      </c>
      <c r="B61" s="1">
        <v>90</v>
      </c>
      <c r="C61" s="1" t="str">
        <f>HYPERLINK("https://kokusho.nijl.ac.jp/biblio/100315949/90")</f>
        <v>https://kokusho.nijl.ac.jp/biblio/100315949/90</v>
      </c>
    </row>
    <row r="62" spans="1:3" x14ac:dyDescent="0.4">
      <c r="A62" s="1" t="s">
        <v>60</v>
      </c>
      <c r="B62" s="1">
        <v>90</v>
      </c>
      <c r="C62" s="1" t="str">
        <f>HYPERLINK("https://kokusho.nijl.ac.jp/biblio/100315949/90")</f>
        <v>https://kokusho.nijl.ac.jp/biblio/100315949/90</v>
      </c>
    </row>
    <row r="63" spans="1:3" x14ac:dyDescent="0.4">
      <c r="A63" s="1" t="s">
        <v>61</v>
      </c>
      <c r="B63" s="1">
        <v>91</v>
      </c>
      <c r="C63" s="1" t="str">
        <f>HYPERLINK("https://kokusho.nijl.ac.jp/biblio/100315949/91")</f>
        <v>https://kokusho.nijl.ac.jp/biblio/100315949/91</v>
      </c>
    </row>
    <row r="64" spans="1:3" x14ac:dyDescent="0.4">
      <c r="A64" s="1" t="s">
        <v>62</v>
      </c>
      <c r="B64" s="1">
        <v>93</v>
      </c>
      <c r="C64" s="1" t="str">
        <f>HYPERLINK("https://kokusho.nijl.ac.jp/biblio/100315949/93")</f>
        <v>https://kokusho.nijl.ac.jp/biblio/100315949/93</v>
      </c>
    </row>
    <row r="65" spans="1:3" x14ac:dyDescent="0.4">
      <c r="A65" s="1" t="s">
        <v>63</v>
      </c>
      <c r="B65" s="1">
        <v>94</v>
      </c>
      <c r="C65" s="1" t="str">
        <f>HYPERLINK("https://kokusho.nijl.ac.jp/biblio/100315949/94")</f>
        <v>https://kokusho.nijl.ac.jp/biblio/100315949/94</v>
      </c>
    </row>
    <row r="66" spans="1:3" x14ac:dyDescent="0.4">
      <c r="A66" s="1" t="s">
        <v>64</v>
      </c>
      <c r="B66" s="1">
        <v>95</v>
      </c>
      <c r="C66" s="1" t="str">
        <f>HYPERLINK("https://kokusho.nijl.ac.jp/biblio/100315949/95")</f>
        <v>https://kokusho.nijl.ac.jp/biblio/100315949/95</v>
      </c>
    </row>
    <row r="67" spans="1:3" x14ac:dyDescent="0.4">
      <c r="A67" s="1" t="s">
        <v>65</v>
      </c>
      <c r="B67" s="1">
        <v>101</v>
      </c>
      <c r="C67" s="1" t="str">
        <f>HYPERLINK("https://kokusho.nijl.ac.jp/biblio/100315949/101")</f>
        <v>https://kokusho.nijl.ac.jp/biblio/100315949/101</v>
      </c>
    </row>
    <row r="68" spans="1:3" x14ac:dyDescent="0.4">
      <c r="A68" s="1" t="s">
        <v>66</v>
      </c>
      <c r="B68" s="1">
        <v>101</v>
      </c>
      <c r="C68" s="1" t="str">
        <f>HYPERLINK("https://kokusho.nijl.ac.jp/biblio/100315949/101")</f>
        <v>https://kokusho.nijl.ac.jp/biblio/100315949/101</v>
      </c>
    </row>
    <row r="69" spans="1:3" x14ac:dyDescent="0.4">
      <c r="A69" s="1" t="s">
        <v>67</v>
      </c>
      <c r="B69" s="1">
        <v>102</v>
      </c>
      <c r="C69" s="1" t="str">
        <f>HYPERLINK("https://kokusho.nijl.ac.jp/biblio/100315949/102")</f>
        <v>https://kokusho.nijl.ac.jp/biblio/100315949/102</v>
      </c>
    </row>
    <row r="70" spans="1:3" x14ac:dyDescent="0.4">
      <c r="A70" s="1" t="s">
        <v>68</v>
      </c>
      <c r="B70" s="1">
        <v>104</v>
      </c>
      <c r="C70" s="1" t="str">
        <f>HYPERLINK("https://kokusho.nijl.ac.jp/biblio/100315949/104")</f>
        <v>https://kokusho.nijl.ac.jp/biblio/100315949/104</v>
      </c>
    </row>
    <row r="71" spans="1:3" x14ac:dyDescent="0.4">
      <c r="A71" s="1" t="s">
        <v>69</v>
      </c>
      <c r="B71" s="1">
        <v>104</v>
      </c>
      <c r="C71" s="1" t="str">
        <f>HYPERLINK("https://kokusho.nijl.ac.jp/biblio/100315949/104")</f>
        <v>https://kokusho.nijl.ac.jp/biblio/100315949/104</v>
      </c>
    </row>
    <row r="72" spans="1:3" x14ac:dyDescent="0.4">
      <c r="A72" s="1" t="s">
        <v>70</v>
      </c>
      <c r="B72" s="1">
        <v>105</v>
      </c>
      <c r="C72" s="1" t="str">
        <f>HYPERLINK("https://kokusho.nijl.ac.jp/biblio/100315949/105")</f>
        <v>https://kokusho.nijl.ac.jp/biblio/100315949/105</v>
      </c>
    </row>
    <row r="73" spans="1:3" x14ac:dyDescent="0.4">
      <c r="A73" s="1" t="s">
        <v>71</v>
      </c>
      <c r="B73" s="1">
        <v>105</v>
      </c>
      <c r="C73" s="1" t="str">
        <f>HYPERLINK("https://kokusho.nijl.ac.jp/biblio/100315949/105")</f>
        <v>https://kokusho.nijl.ac.jp/biblio/100315949/105</v>
      </c>
    </row>
    <row r="74" spans="1:3" x14ac:dyDescent="0.4">
      <c r="A74" s="1" t="s">
        <v>72</v>
      </c>
      <c r="B74" s="1">
        <v>108</v>
      </c>
      <c r="C74" s="1" t="str">
        <f>HYPERLINK("https://kokusho.nijl.ac.jp/biblio/100315949/108")</f>
        <v>https://kokusho.nijl.ac.jp/biblio/100315949/108</v>
      </c>
    </row>
    <row r="75" spans="1:3" x14ac:dyDescent="0.4">
      <c r="A75" s="1" t="s">
        <v>73</v>
      </c>
      <c r="B75" s="1">
        <v>110</v>
      </c>
      <c r="C75" s="1" t="str">
        <f>HYPERLINK("https://kokusho.nijl.ac.jp/biblio/100315949/110")</f>
        <v>https://kokusho.nijl.ac.jp/biblio/100315949/110</v>
      </c>
    </row>
    <row r="76" spans="1:3" x14ac:dyDescent="0.4">
      <c r="A76" s="1" t="s">
        <v>74</v>
      </c>
      <c r="B76" s="1">
        <v>112</v>
      </c>
      <c r="C76" s="1" t="str">
        <f>HYPERLINK("https://kokusho.nijl.ac.jp/biblio/100315949/112")</f>
        <v>https://kokusho.nijl.ac.jp/biblio/100315949/112</v>
      </c>
    </row>
    <row r="77" spans="1:3" x14ac:dyDescent="0.4">
      <c r="A77" s="1" t="s">
        <v>75</v>
      </c>
      <c r="B77" s="1">
        <v>113</v>
      </c>
      <c r="C77" s="1" t="str">
        <f>HYPERLINK("https://kokusho.nijl.ac.jp/biblio/100315949/113")</f>
        <v>https://kokusho.nijl.ac.jp/biblio/100315949/113</v>
      </c>
    </row>
    <row r="78" spans="1:3" x14ac:dyDescent="0.4">
      <c r="A78" s="1" t="s">
        <v>76</v>
      </c>
      <c r="B78" s="1">
        <v>115</v>
      </c>
      <c r="C78" s="1" t="str">
        <f>HYPERLINK("https://kokusho.nijl.ac.jp/biblio/100315949/115")</f>
        <v>https://kokusho.nijl.ac.jp/biblio/100315949/115</v>
      </c>
    </row>
    <row r="79" spans="1:3" x14ac:dyDescent="0.4">
      <c r="A79" s="1" t="s">
        <v>77</v>
      </c>
      <c r="B79" s="1">
        <v>116</v>
      </c>
      <c r="C79" s="1" t="str">
        <f>HYPERLINK("https://kokusho.nijl.ac.jp/biblio/100315949/116")</f>
        <v>https://kokusho.nijl.ac.jp/biblio/100315949/116</v>
      </c>
    </row>
    <row r="80" spans="1:3" x14ac:dyDescent="0.4">
      <c r="A80" s="1" t="s">
        <v>78</v>
      </c>
      <c r="B80" s="1">
        <v>118</v>
      </c>
      <c r="C80" s="1" t="str">
        <f>HYPERLINK("https://kokusho.nijl.ac.jp/biblio/100315949/118")</f>
        <v>https://kokusho.nijl.ac.jp/biblio/100315949/118</v>
      </c>
    </row>
    <row r="81" spans="1:3" x14ac:dyDescent="0.4">
      <c r="A81" s="1" t="s">
        <v>79</v>
      </c>
      <c r="B81" s="1">
        <v>119</v>
      </c>
      <c r="C81" s="1" t="str">
        <f>HYPERLINK("https://kokusho.nijl.ac.jp/biblio/100315949/119")</f>
        <v>https://kokusho.nijl.ac.jp/biblio/100315949/119</v>
      </c>
    </row>
    <row r="82" spans="1:3" x14ac:dyDescent="0.4">
      <c r="A82" s="1" t="s">
        <v>80</v>
      </c>
      <c r="B82" s="1">
        <v>121</v>
      </c>
      <c r="C82" s="1" t="str">
        <f>HYPERLINK("https://kokusho.nijl.ac.jp/biblio/100315949/121")</f>
        <v>https://kokusho.nijl.ac.jp/biblio/100315949/121</v>
      </c>
    </row>
    <row r="83" spans="1:3" x14ac:dyDescent="0.4">
      <c r="A83" s="1" t="s">
        <v>81</v>
      </c>
      <c r="B83" s="1">
        <v>121</v>
      </c>
      <c r="C83" s="1" t="str">
        <f>HYPERLINK("https://kokusho.nijl.ac.jp/biblio/100315949/121")</f>
        <v>https://kokusho.nijl.ac.jp/biblio/100315949/121</v>
      </c>
    </row>
    <row r="84" spans="1:3" x14ac:dyDescent="0.4">
      <c r="A84" s="1" t="s">
        <v>82</v>
      </c>
      <c r="B84" s="1">
        <v>122</v>
      </c>
      <c r="C84" s="1" t="str">
        <f>HYPERLINK("https://kokusho.nijl.ac.jp/biblio/100315949/122")</f>
        <v>https://kokusho.nijl.ac.jp/biblio/100315949/122</v>
      </c>
    </row>
    <row r="85" spans="1:3" x14ac:dyDescent="0.4">
      <c r="A85" s="1" t="s">
        <v>83</v>
      </c>
      <c r="B85" s="1">
        <v>122</v>
      </c>
      <c r="C85" s="1" t="str">
        <f>HYPERLINK("https://kokusho.nijl.ac.jp/biblio/100315949/122")</f>
        <v>https://kokusho.nijl.ac.jp/biblio/100315949/122</v>
      </c>
    </row>
    <row r="86" spans="1:3" x14ac:dyDescent="0.4">
      <c r="A86" s="1" t="s">
        <v>84</v>
      </c>
      <c r="B86" s="1">
        <v>122</v>
      </c>
      <c r="C86" s="1" t="str">
        <f>HYPERLINK("https://kokusho.nijl.ac.jp/biblio/100315949/122")</f>
        <v>https://kokusho.nijl.ac.jp/biblio/100315949/122</v>
      </c>
    </row>
    <row r="87" spans="1:3" x14ac:dyDescent="0.4">
      <c r="A87" s="1" t="s">
        <v>85</v>
      </c>
      <c r="B87" s="1">
        <v>123</v>
      </c>
      <c r="C87" s="1" t="str">
        <f>HYPERLINK("https://kokusho.nijl.ac.jp/biblio/100315949/123")</f>
        <v>https://kokusho.nijl.ac.jp/biblio/100315949/123</v>
      </c>
    </row>
    <row r="88" spans="1:3" x14ac:dyDescent="0.4">
      <c r="A88" s="1" t="s">
        <v>86</v>
      </c>
      <c r="B88" s="1">
        <v>124</v>
      </c>
      <c r="C88" s="1" t="str">
        <f>HYPERLINK("https://kokusho.nijl.ac.jp/biblio/100315949/124")</f>
        <v>https://kokusho.nijl.ac.jp/biblio/100315949/124</v>
      </c>
    </row>
    <row r="89" spans="1:3" x14ac:dyDescent="0.4">
      <c r="A89" s="1" t="s">
        <v>87</v>
      </c>
      <c r="B89" s="1">
        <v>125</v>
      </c>
      <c r="C89" s="1" t="str">
        <f>HYPERLINK("https://kokusho.nijl.ac.jp/biblio/100315949/125")</f>
        <v>https://kokusho.nijl.ac.jp/biblio/100315949/125</v>
      </c>
    </row>
    <row r="90" spans="1:3" x14ac:dyDescent="0.4">
      <c r="A90" s="1" t="s">
        <v>88</v>
      </c>
      <c r="B90" s="1">
        <v>125</v>
      </c>
      <c r="C90" s="1" t="str">
        <f>HYPERLINK("https://kokusho.nijl.ac.jp/biblio/100315949/125")</f>
        <v>https://kokusho.nijl.ac.jp/biblio/100315949/125</v>
      </c>
    </row>
    <row r="91" spans="1:3" x14ac:dyDescent="0.4">
      <c r="A91" s="1" t="s">
        <v>89</v>
      </c>
      <c r="B91" s="1">
        <v>126</v>
      </c>
      <c r="C91" s="1" t="str">
        <f>HYPERLINK("https://kokusho.nijl.ac.jp/biblio/100315949/126")</f>
        <v>https://kokusho.nijl.ac.jp/biblio/100315949/126</v>
      </c>
    </row>
    <row r="92" spans="1:3" x14ac:dyDescent="0.4">
      <c r="A92" s="1" t="s">
        <v>90</v>
      </c>
      <c r="B92" s="1">
        <v>126</v>
      </c>
      <c r="C92" s="1" t="str">
        <f>HYPERLINK("https://kokusho.nijl.ac.jp/biblio/100315949/126")</f>
        <v>https://kokusho.nijl.ac.jp/biblio/100315949/126</v>
      </c>
    </row>
    <row r="93" spans="1:3" x14ac:dyDescent="0.4">
      <c r="A93" s="1" t="s">
        <v>91</v>
      </c>
      <c r="B93" s="1">
        <v>126</v>
      </c>
      <c r="C93" s="1" t="str">
        <f>HYPERLINK("https://kokusho.nijl.ac.jp/biblio/100315949/126")</f>
        <v>https://kokusho.nijl.ac.jp/biblio/100315949/126</v>
      </c>
    </row>
    <row r="94" spans="1:3" x14ac:dyDescent="0.4">
      <c r="A94" s="1" t="s">
        <v>92</v>
      </c>
      <c r="B94" s="1">
        <v>126</v>
      </c>
      <c r="C94" s="1" t="str">
        <f>HYPERLINK("https://kokusho.nijl.ac.jp/biblio/100315949/126")</f>
        <v>https://kokusho.nijl.ac.jp/biblio/100315949/126</v>
      </c>
    </row>
    <row r="95" spans="1:3" x14ac:dyDescent="0.4">
      <c r="A95" s="1" t="s">
        <v>93</v>
      </c>
      <c r="B95" s="1">
        <v>127</v>
      </c>
      <c r="C95" s="1" t="str">
        <f t="shared" ref="C95:C100" si="0">HYPERLINK("https://kokusho.nijl.ac.jp/biblio/100315949/127")</f>
        <v>https://kokusho.nijl.ac.jp/biblio/100315949/127</v>
      </c>
    </row>
    <row r="96" spans="1:3" x14ac:dyDescent="0.4">
      <c r="A96" s="1" t="s">
        <v>94</v>
      </c>
      <c r="B96" s="1">
        <v>127</v>
      </c>
      <c r="C96" s="1" t="str">
        <f t="shared" si="0"/>
        <v>https://kokusho.nijl.ac.jp/biblio/100315949/127</v>
      </c>
    </row>
    <row r="97" spans="1:3" x14ac:dyDescent="0.4">
      <c r="A97" s="1" t="s">
        <v>95</v>
      </c>
      <c r="B97" s="1">
        <v>127</v>
      </c>
      <c r="C97" s="1" t="str">
        <f t="shared" si="0"/>
        <v>https://kokusho.nijl.ac.jp/biblio/100315949/127</v>
      </c>
    </row>
    <row r="98" spans="1:3" x14ac:dyDescent="0.4">
      <c r="A98" s="1" t="s">
        <v>96</v>
      </c>
      <c r="B98" s="1">
        <v>127</v>
      </c>
      <c r="C98" s="1" t="str">
        <f t="shared" si="0"/>
        <v>https://kokusho.nijl.ac.jp/biblio/100315949/127</v>
      </c>
    </row>
    <row r="99" spans="1:3" x14ac:dyDescent="0.4">
      <c r="A99" s="1" t="s">
        <v>97</v>
      </c>
      <c r="B99" s="1">
        <v>127</v>
      </c>
      <c r="C99" s="1" t="str">
        <f t="shared" si="0"/>
        <v>https://kokusho.nijl.ac.jp/biblio/100315949/127</v>
      </c>
    </row>
    <row r="100" spans="1:3" x14ac:dyDescent="0.4">
      <c r="A100" s="1" t="s">
        <v>98</v>
      </c>
      <c r="B100" s="1">
        <v>127</v>
      </c>
      <c r="C100" s="1" t="str">
        <f t="shared" si="0"/>
        <v>https://kokusho.nijl.ac.jp/biblio/100315949/127</v>
      </c>
    </row>
    <row r="101" spans="1:3" x14ac:dyDescent="0.4">
      <c r="A101" s="1" t="s">
        <v>99</v>
      </c>
      <c r="B101" s="1">
        <v>128</v>
      </c>
      <c r="C101" s="1" t="str">
        <f>HYPERLINK("https://kokusho.nijl.ac.jp/biblio/100315949/128")</f>
        <v>https://kokusho.nijl.ac.jp/biblio/100315949/128</v>
      </c>
    </row>
    <row r="102" spans="1:3" x14ac:dyDescent="0.4">
      <c r="A102" s="1" t="s">
        <v>100</v>
      </c>
      <c r="B102" s="1">
        <v>128</v>
      </c>
      <c r="C102" s="1" t="str">
        <f>HYPERLINK("https://kokusho.nijl.ac.jp/biblio/100315949/128")</f>
        <v>https://kokusho.nijl.ac.jp/biblio/100315949/128</v>
      </c>
    </row>
    <row r="103" spans="1:3" x14ac:dyDescent="0.4">
      <c r="A103" s="1" t="s">
        <v>101</v>
      </c>
      <c r="B103" s="1">
        <v>128</v>
      </c>
      <c r="C103" s="1" t="str">
        <f>HYPERLINK("https://kokusho.nijl.ac.jp/biblio/100315949/128")</f>
        <v>https://kokusho.nijl.ac.jp/biblio/100315949/128</v>
      </c>
    </row>
    <row r="104" spans="1:3" x14ac:dyDescent="0.4">
      <c r="A104" s="1" t="s">
        <v>102</v>
      </c>
      <c r="B104" s="1">
        <v>128</v>
      </c>
      <c r="C104" s="1" t="str">
        <f>HYPERLINK("https://kokusho.nijl.ac.jp/biblio/100315949/128")</f>
        <v>https://kokusho.nijl.ac.jp/biblio/100315949/128</v>
      </c>
    </row>
    <row r="105" spans="1:3" x14ac:dyDescent="0.4">
      <c r="A105" s="1" t="s">
        <v>103</v>
      </c>
      <c r="B105" s="1">
        <v>129</v>
      </c>
      <c r="C105" s="1" t="str">
        <f t="shared" ref="C105:C110" si="1">HYPERLINK("https://kokusho.nijl.ac.jp/biblio/100315949/129")</f>
        <v>https://kokusho.nijl.ac.jp/biblio/100315949/129</v>
      </c>
    </row>
    <row r="106" spans="1:3" x14ac:dyDescent="0.4">
      <c r="A106" s="1" t="s">
        <v>104</v>
      </c>
      <c r="B106" s="1">
        <v>129</v>
      </c>
      <c r="C106" s="1" t="str">
        <f t="shared" si="1"/>
        <v>https://kokusho.nijl.ac.jp/biblio/100315949/129</v>
      </c>
    </row>
    <row r="107" spans="1:3" x14ac:dyDescent="0.4">
      <c r="A107" s="1" t="s">
        <v>105</v>
      </c>
      <c r="B107" s="1">
        <v>129</v>
      </c>
      <c r="C107" s="1" t="str">
        <f t="shared" si="1"/>
        <v>https://kokusho.nijl.ac.jp/biblio/100315949/129</v>
      </c>
    </row>
    <row r="108" spans="1:3" x14ac:dyDescent="0.4">
      <c r="A108" s="1" t="s">
        <v>106</v>
      </c>
      <c r="B108" s="1">
        <v>129</v>
      </c>
      <c r="C108" s="1" t="str">
        <f t="shared" si="1"/>
        <v>https://kokusho.nijl.ac.jp/biblio/100315949/129</v>
      </c>
    </row>
    <row r="109" spans="1:3" x14ac:dyDescent="0.4">
      <c r="A109" s="1" t="s">
        <v>107</v>
      </c>
      <c r="B109" s="1">
        <v>129</v>
      </c>
      <c r="C109" s="1" t="str">
        <f t="shared" si="1"/>
        <v>https://kokusho.nijl.ac.jp/biblio/100315949/129</v>
      </c>
    </row>
    <row r="110" spans="1:3" x14ac:dyDescent="0.4">
      <c r="A110" s="1" t="s">
        <v>108</v>
      </c>
      <c r="B110" s="1">
        <v>129</v>
      </c>
      <c r="C110" s="1" t="str">
        <f t="shared" si="1"/>
        <v>https://kokusho.nijl.ac.jp/biblio/100315949/129</v>
      </c>
    </row>
    <row r="111" spans="1:3" x14ac:dyDescent="0.4">
      <c r="A111" s="1" t="s">
        <v>109</v>
      </c>
      <c r="B111" s="1">
        <v>130</v>
      </c>
      <c r="C111" s="1" t="str">
        <f>HYPERLINK("https://kokusho.nijl.ac.jp/biblio/100315949/130")</f>
        <v>https://kokusho.nijl.ac.jp/biblio/100315949/130</v>
      </c>
    </row>
    <row r="112" spans="1:3" x14ac:dyDescent="0.4">
      <c r="A112" s="1" t="s">
        <v>110</v>
      </c>
      <c r="B112" s="1">
        <v>130</v>
      </c>
      <c r="C112" s="1" t="str">
        <f>HYPERLINK("https://kokusho.nijl.ac.jp/biblio/100315949/130")</f>
        <v>https://kokusho.nijl.ac.jp/biblio/100315949/130</v>
      </c>
    </row>
    <row r="113" spans="1:3" x14ac:dyDescent="0.4">
      <c r="A113" s="1" t="s">
        <v>111</v>
      </c>
      <c r="B113" s="1">
        <v>130</v>
      </c>
      <c r="C113" s="1" t="str">
        <f>HYPERLINK("https://kokusho.nijl.ac.jp/biblio/100315949/130")</f>
        <v>https://kokusho.nijl.ac.jp/biblio/100315949/130</v>
      </c>
    </row>
    <row r="114" spans="1:3" x14ac:dyDescent="0.4">
      <c r="A114" s="1" t="s">
        <v>112</v>
      </c>
      <c r="B114" s="1">
        <v>130</v>
      </c>
      <c r="C114" s="1" t="str">
        <f>HYPERLINK("https://kokusho.nijl.ac.jp/biblio/100315949/130")</f>
        <v>https://kokusho.nijl.ac.jp/biblio/100315949/130</v>
      </c>
    </row>
    <row r="115" spans="1:3" x14ac:dyDescent="0.4">
      <c r="A115" s="1" t="s">
        <v>113</v>
      </c>
      <c r="B115" s="1">
        <v>130</v>
      </c>
      <c r="C115" s="1" t="str">
        <f>HYPERLINK("https://kokusho.nijl.ac.jp/biblio/100315949/130")</f>
        <v>https://kokusho.nijl.ac.jp/biblio/100315949/130</v>
      </c>
    </row>
    <row r="116" spans="1:3" x14ac:dyDescent="0.4">
      <c r="A116" s="1" t="s">
        <v>114</v>
      </c>
      <c r="B116" s="1">
        <v>131</v>
      </c>
      <c r="C116" s="1" t="str">
        <f>HYPERLINK("https://kokusho.nijl.ac.jp/biblio/100315949/131")</f>
        <v>https://kokusho.nijl.ac.jp/biblio/100315949/131</v>
      </c>
    </row>
    <row r="117" spans="1:3" x14ac:dyDescent="0.4">
      <c r="A117" s="1" t="s">
        <v>115</v>
      </c>
      <c r="B117" s="1">
        <v>131</v>
      </c>
      <c r="C117" s="1" t="str">
        <f>HYPERLINK("https://kokusho.nijl.ac.jp/biblio/100315949/131")</f>
        <v>https://kokusho.nijl.ac.jp/biblio/100315949/131</v>
      </c>
    </row>
    <row r="118" spans="1:3" x14ac:dyDescent="0.4">
      <c r="A118" s="1" t="s">
        <v>116</v>
      </c>
      <c r="B118" s="1">
        <v>131</v>
      </c>
      <c r="C118" s="1" t="str">
        <f>HYPERLINK("https://kokusho.nijl.ac.jp/biblio/100315949/131")</f>
        <v>https://kokusho.nijl.ac.jp/biblio/100315949/131</v>
      </c>
    </row>
    <row r="119" spans="1:3" x14ac:dyDescent="0.4">
      <c r="A119" s="1" t="s">
        <v>117</v>
      </c>
      <c r="B119" s="1">
        <v>131</v>
      </c>
      <c r="C119" s="1" t="str">
        <f>HYPERLINK("https://kokusho.nijl.ac.jp/biblio/100315949/131")</f>
        <v>https://kokusho.nijl.ac.jp/biblio/100315949/131</v>
      </c>
    </row>
    <row r="120" spans="1:3" x14ac:dyDescent="0.4">
      <c r="A120" s="1" t="s">
        <v>118</v>
      </c>
      <c r="B120" s="1">
        <v>132</v>
      </c>
      <c r="C120" s="1" t="str">
        <f>HYPERLINK("https://kokusho.nijl.ac.jp/biblio/100315949/132")</f>
        <v>https://kokusho.nijl.ac.jp/biblio/100315949/132</v>
      </c>
    </row>
    <row r="121" spans="1:3" x14ac:dyDescent="0.4">
      <c r="A121" s="1" t="s">
        <v>119</v>
      </c>
      <c r="B121" s="1">
        <v>133</v>
      </c>
      <c r="C121" s="1" t="str">
        <f>HYPERLINK("https://kokusho.nijl.ac.jp/biblio/100315949/133")</f>
        <v>https://kokusho.nijl.ac.jp/biblio/100315949/133</v>
      </c>
    </row>
    <row r="122" spans="1:3" x14ac:dyDescent="0.4">
      <c r="A122" s="3" t="s">
        <v>120</v>
      </c>
      <c r="B122" s="1" t="s">
        <v>147</v>
      </c>
      <c r="C122" s="1"/>
    </row>
    <row r="123" spans="1:3" x14ac:dyDescent="0.4">
      <c r="A123" s="1" t="s">
        <v>121</v>
      </c>
      <c r="B123" s="1">
        <v>135</v>
      </c>
      <c r="C123" s="1" t="str">
        <f>HYPERLINK("https://kokusho.nijl.ac.jp/biblio/100315949/135")</f>
        <v>https://kokusho.nijl.ac.jp/biblio/100315949/135</v>
      </c>
    </row>
    <row r="124" spans="1:3" x14ac:dyDescent="0.4">
      <c r="A124" s="1" t="s">
        <v>122</v>
      </c>
      <c r="B124" s="1">
        <v>135</v>
      </c>
      <c r="C124" s="1" t="str">
        <f>HYPERLINK("https://kokusho.nijl.ac.jp/biblio/100315949/135")</f>
        <v>https://kokusho.nijl.ac.jp/biblio/100315949/135</v>
      </c>
    </row>
    <row r="125" spans="1:3" x14ac:dyDescent="0.4">
      <c r="A125" s="1" t="s">
        <v>123</v>
      </c>
      <c r="B125" s="1">
        <v>136</v>
      </c>
      <c r="C125" s="1" t="str">
        <f>HYPERLINK("https://kokusho.nijl.ac.jp/biblio/100315949/136")</f>
        <v>https://kokusho.nijl.ac.jp/biblio/100315949/136</v>
      </c>
    </row>
    <row r="126" spans="1:3" x14ac:dyDescent="0.4">
      <c r="A126" s="1" t="s">
        <v>124</v>
      </c>
      <c r="B126" s="1">
        <v>139</v>
      </c>
      <c r="C126" s="1" t="str">
        <f>HYPERLINK("https://kokusho.nijl.ac.jp/biblio/100315949/139")</f>
        <v>https://kokusho.nijl.ac.jp/biblio/100315949/139</v>
      </c>
    </row>
    <row r="127" spans="1:3" x14ac:dyDescent="0.4">
      <c r="A127" s="1" t="s">
        <v>125</v>
      </c>
      <c r="B127" s="1">
        <v>140</v>
      </c>
      <c r="C127" s="1" t="str">
        <f>HYPERLINK("https://kokusho.nijl.ac.jp/biblio/100315949/140")</f>
        <v>https://kokusho.nijl.ac.jp/biblio/100315949/140</v>
      </c>
    </row>
    <row r="128" spans="1:3" x14ac:dyDescent="0.4">
      <c r="A128" s="1" t="s">
        <v>126</v>
      </c>
      <c r="B128" s="1">
        <v>141</v>
      </c>
      <c r="C128" s="1" t="str">
        <f>HYPERLINK("https://kokusho.nijl.ac.jp/biblio/100315949/141")</f>
        <v>https://kokusho.nijl.ac.jp/biblio/100315949/141</v>
      </c>
    </row>
    <row r="129" spans="1:3" x14ac:dyDescent="0.4">
      <c r="A129" s="1" t="s">
        <v>127</v>
      </c>
      <c r="B129" s="1">
        <v>141</v>
      </c>
      <c r="C129" s="1" t="str">
        <f>HYPERLINK("https://kokusho.nijl.ac.jp/biblio/100315949/141")</f>
        <v>https://kokusho.nijl.ac.jp/biblio/100315949/141</v>
      </c>
    </row>
    <row r="130" spans="1:3" x14ac:dyDescent="0.4">
      <c r="A130" s="1" t="s">
        <v>128</v>
      </c>
      <c r="B130" s="1">
        <v>141</v>
      </c>
      <c r="C130" s="1" t="str">
        <f>HYPERLINK("https://kokusho.nijl.ac.jp/biblio/100315949/141")</f>
        <v>https://kokusho.nijl.ac.jp/biblio/100315949/141</v>
      </c>
    </row>
    <row r="131" spans="1:3" x14ac:dyDescent="0.4">
      <c r="A131" s="1" t="s">
        <v>129</v>
      </c>
      <c r="B131" s="1">
        <v>142</v>
      </c>
      <c r="C131" s="1" t="str">
        <f>HYPERLINK("https://kokusho.nijl.ac.jp/biblio/100315949/142")</f>
        <v>https://kokusho.nijl.ac.jp/biblio/100315949/142</v>
      </c>
    </row>
    <row r="132" spans="1:3" x14ac:dyDescent="0.4">
      <c r="A132" s="1" t="s">
        <v>130</v>
      </c>
      <c r="B132" s="1">
        <v>142</v>
      </c>
      <c r="C132" s="1" t="str">
        <f>HYPERLINK("https://kokusho.nijl.ac.jp/biblio/100315949/142")</f>
        <v>https://kokusho.nijl.ac.jp/biblio/100315949/142</v>
      </c>
    </row>
    <row r="133" spans="1:3" x14ac:dyDescent="0.4">
      <c r="A133" s="1" t="s">
        <v>131</v>
      </c>
      <c r="B133" s="1">
        <v>142</v>
      </c>
      <c r="C133" s="1" t="str">
        <f>HYPERLINK("https://kokusho.nijl.ac.jp/biblio/100315949/142")</f>
        <v>https://kokusho.nijl.ac.jp/biblio/100315949/142</v>
      </c>
    </row>
    <row r="134" spans="1:3" x14ac:dyDescent="0.4">
      <c r="A134" s="1" t="s">
        <v>132</v>
      </c>
      <c r="B134" s="1">
        <v>142</v>
      </c>
      <c r="C134" s="1" t="str">
        <f>HYPERLINK("https://kokusho.nijl.ac.jp/biblio/100315949/142")</f>
        <v>https://kokusho.nijl.ac.jp/biblio/100315949/142</v>
      </c>
    </row>
    <row r="135" spans="1:3" x14ac:dyDescent="0.4">
      <c r="A135" s="1" t="s">
        <v>133</v>
      </c>
      <c r="B135" s="1">
        <v>142</v>
      </c>
      <c r="C135" s="1" t="str">
        <f>HYPERLINK("https://kokusho.nijl.ac.jp/biblio/100315949/142")</f>
        <v>https://kokusho.nijl.ac.jp/biblio/100315949/142</v>
      </c>
    </row>
    <row r="136" spans="1:3" x14ac:dyDescent="0.4">
      <c r="A136" s="1" t="s">
        <v>134</v>
      </c>
      <c r="B136" s="1">
        <v>143</v>
      </c>
      <c r="C136" s="1" t="str">
        <f>HYPERLINK("https://kokusho.nijl.ac.jp/biblio/100315949/143")</f>
        <v>https://kokusho.nijl.ac.jp/biblio/100315949/143</v>
      </c>
    </row>
    <row r="137" spans="1:3" x14ac:dyDescent="0.4">
      <c r="A137" s="1" t="s">
        <v>135</v>
      </c>
      <c r="B137" s="1">
        <v>144</v>
      </c>
      <c r="C137" s="1" t="str">
        <f>HYPERLINK("https://kokusho.nijl.ac.jp/biblio/100315949/144")</f>
        <v>https://kokusho.nijl.ac.jp/biblio/100315949/144</v>
      </c>
    </row>
    <row r="138" spans="1:3" x14ac:dyDescent="0.4">
      <c r="A138" s="1" t="s">
        <v>136</v>
      </c>
      <c r="B138" s="1">
        <v>144</v>
      </c>
      <c r="C138" s="1" t="str">
        <f>HYPERLINK("https://kokusho.nijl.ac.jp/biblio/100315949/144")</f>
        <v>https://kokusho.nijl.ac.jp/biblio/100315949/144</v>
      </c>
    </row>
    <row r="139" spans="1:3" x14ac:dyDescent="0.4">
      <c r="A139" s="1" t="s">
        <v>137</v>
      </c>
      <c r="B139" s="1">
        <v>148</v>
      </c>
      <c r="C139" s="1" t="str">
        <f>HYPERLINK("https://kokusho.nijl.ac.jp/biblio/100315949/148")</f>
        <v>https://kokusho.nijl.ac.jp/biblio/100315949/148</v>
      </c>
    </row>
    <row r="140" spans="1:3" x14ac:dyDescent="0.4">
      <c r="A140" s="1" t="s">
        <v>138</v>
      </c>
      <c r="B140" s="1">
        <v>149</v>
      </c>
      <c r="C140" s="1" t="str">
        <f>HYPERLINK("https://kokusho.nijl.ac.jp/biblio/100315949/149")</f>
        <v>https://kokusho.nijl.ac.jp/biblio/100315949/149</v>
      </c>
    </row>
    <row r="141" spans="1:3" x14ac:dyDescent="0.4">
      <c r="A141" s="1" t="s">
        <v>139</v>
      </c>
      <c r="B141" s="1">
        <v>153</v>
      </c>
      <c r="C141" s="1" t="str">
        <f>HYPERLINK("https://kokusho.nijl.ac.jp/biblio/100315949/153")</f>
        <v>https://kokusho.nijl.ac.jp/biblio/100315949/153</v>
      </c>
    </row>
    <row r="142" spans="1:3" x14ac:dyDescent="0.4">
      <c r="A142" s="1" t="s">
        <v>140</v>
      </c>
      <c r="B142" s="1">
        <v>155</v>
      </c>
      <c r="C142" s="1" t="str">
        <f>HYPERLINK("https://kokusho.nijl.ac.jp/biblio/100315949/155")</f>
        <v>https://kokusho.nijl.ac.jp/biblio/100315949/155</v>
      </c>
    </row>
    <row r="143" spans="1:3" x14ac:dyDescent="0.4">
      <c r="A143" s="1" t="s">
        <v>141</v>
      </c>
      <c r="B143" s="1">
        <v>157</v>
      </c>
      <c r="C143" s="1" t="str">
        <f>HYPERLINK("https://kokusho.nijl.ac.jp/biblio/100315949/157")</f>
        <v>https://kokusho.nijl.ac.jp/biblio/100315949/157</v>
      </c>
    </row>
    <row r="144" spans="1:3" x14ac:dyDescent="0.4">
      <c r="A144" s="1" t="s">
        <v>142</v>
      </c>
      <c r="B144" s="1">
        <v>162</v>
      </c>
      <c r="C144" s="1" t="str">
        <f>HYPERLINK("https://kokusho.nijl.ac.jp/biblio/100315949/162")</f>
        <v>https://kokusho.nijl.ac.jp/biblio/100315949/162</v>
      </c>
    </row>
    <row r="145" spans="1:3" x14ac:dyDescent="0.4">
      <c r="A145" s="1" t="s">
        <v>143</v>
      </c>
      <c r="B145" s="1">
        <v>165</v>
      </c>
      <c r="C145" s="1" t="str">
        <f>HYPERLINK("https://kokusho.nijl.ac.jp/biblio/100315949/165")</f>
        <v>https://kokusho.nijl.ac.jp/biblio/100315949/165</v>
      </c>
    </row>
    <row r="146" spans="1:3" x14ac:dyDescent="0.4">
      <c r="A146" s="1" t="s">
        <v>144</v>
      </c>
      <c r="B146" s="1">
        <v>169</v>
      </c>
      <c r="C146" s="1" t="str">
        <f>HYPERLINK("https://kokusho.nijl.ac.jp/biblio/100315949/169")</f>
        <v>https://kokusho.nijl.ac.jp/biblio/100315949/169</v>
      </c>
    </row>
    <row r="147" spans="1:3" x14ac:dyDescent="0.4">
      <c r="A147" s="1" t="s">
        <v>145</v>
      </c>
      <c r="B147" s="1">
        <v>171</v>
      </c>
      <c r="C147" s="1" t="str">
        <f>HYPERLINK("https://kokusho.nijl.ac.jp/biblio/100315949/171")</f>
        <v>https://kokusho.nijl.ac.jp/biblio/100315949/171</v>
      </c>
    </row>
  </sheetData>
  <phoneticPr fontId="2"/>
  <hyperlinks>
    <hyperlink ref="C1" r:id="rId1" xr:uid="{537D8D45-9B19-432D-9C4F-05BC57F55DF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2024-11-12T23:16:49Z</dcterms:created>
  <dcterms:modified xsi:type="dcterms:W3CDTF">2024-11-13T08:39:44Z</dcterms:modified>
</cp:coreProperties>
</file>