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202300"/>
  <mc:AlternateContent xmlns:mc="http://schemas.openxmlformats.org/markup-compatibility/2006">
    <mc:Choice Requires="x15">
      <x15ac:absPath xmlns:x15ac="http://schemas.microsoft.com/office/spreadsheetml/2010/11/ac" url="D:\Desktop\岡本一抱web\"/>
    </mc:Choice>
  </mc:AlternateContent>
  <xr:revisionPtr revIDLastSave="0" documentId="13_ncr:1_{94EA8ECA-2AEF-445B-8E01-FBF642705955}" xr6:coauthVersionLast="47" xr6:coauthVersionMax="47" xr10:uidLastSave="{00000000-0000-0000-0000-000000000000}"/>
  <bookViews>
    <workbookView xWindow="-120" yWindow="-120" windowWidth="29040" windowHeight="15840" xr2:uid="{78A532D6-E8D1-4DD1-B20A-B691BF679D14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52" i="1" l="1"/>
  <c r="D51" i="1"/>
  <c r="D50" i="1"/>
  <c r="D49" i="1"/>
  <c r="D48" i="1"/>
  <c r="D47" i="1"/>
  <c r="D46" i="1"/>
  <c r="D45" i="1"/>
  <c r="D44" i="1"/>
  <c r="D43" i="1"/>
  <c r="D42" i="1"/>
  <c r="D41" i="1"/>
  <c r="D40" i="1"/>
  <c r="D39" i="1"/>
  <c r="D38" i="1"/>
  <c r="D37" i="1"/>
  <c r="D36" i="1"/>
  <c r="D35" i="1"/>
  <c r="D34" i="1"/>
  <c r="D33" i="1"/>
  <c r="D32" i="1"/>
  <c r="D31" i="1"/>
  <c r="D30" i="1"/>
  <c r="D29" i="1"/>
  <c r="D28" i="1"/>
  <c r="D27" i="1"/>
  <c r="D26" i="1"/>
  <c r="D25" i="1"/>
  <c r="D23" i="1"/>
  <c r="D22" i="1"/>
  <c r="D21" i="1"/>
  <c r="D20" i="1"/>
  <c r="D19" i="1"/>
  <c r="D18" i="1"/>
  <c r="D17" i="1"/>
  <c r="D16" i="1"/>
  <c r="D15" i="1"/>
  <c r="D14" i="1"/>
  <c r="D13" i="1"/>
  <c r="D12" i="1"/>
  <c r="D11" i="1"/>
  <c r="D10" i="1"/>
  <c r="D9" i="1"/>
  <c r="D8" i="1"/>
  <c r="D7" i="1"/>
  <c r="D6" i="1"/>
  <c r="D5" i="1"/>
  <c r="D4" i="1"/>
  <c r="D3" i="1"/>
  <c r="D2" i="1"/>
  <c r="D1" i="1"/>
</calcChain>
</file>

<file path=xl/sharedStrings.xml><?xml version="1.0" encoding="utf-8"?>
<sst xmlns="http://schemas.openxmlformats.org/spreadsheetml/2006/main" count="117" uniqueCount="65">
  <si>
    <t>○引経訣(写本)　〔伝〕岡本一抱　[校]木村修道</t>
  </si>
  <si>
    <t>校定引経訣序　木村修道</t>
  </si>
  <si>
    <t>[再識]　木村修道</t>
  </si>
  <si>
    <t>凡例</t>
  </si>
  <si>
    <t>校定岡本一抱子引経訣目録</t>
  </si>
  <si>
    <t>校定岡本一抱子引経訣巻之上</t>
  </si>
  <si>
    <t>骨度并奇経八脈第一</t>
  </si>
  <si>
    <t>仰人寸</t>
  </si>
  <si>
    <t>伏人寸</t>
  </si>
  <si>
    <t>側人寸</t>
  </si>
  <si>
    <t>左右寸</t>
  </si>
  <si>
    <t>横緯寸</t>
  </si>
  <si>
    <t>奇経八脈弁</t>
  </si>
  <si>
    <t>十四経脈穴法井引経交会上第二</t>
  </si>
  <si>
    <t>任脈穴法</t>
  </si>
  <si>
    <t>　臍上諸穴位地不同之図</t>
  </si>
  <si>
    <t>　胸肋之図</t>
  </si>
  <si>
    <t>督脈穴法</t>
  </si>
  <si>
    <t>　脊椎之図</t>
  </si>
  <si>
    <t>足少陰腎経穴法</t>
  </si>
  <si>
    <t>　脚部諸穴之図</t>
  </si>
  <si>
    <t>足陽明胃経穴法</t>
  </si>
  <si>
    <t>　胃経起頞中図</t>
  </si>
  <si>
    <t>　※　頞：アチ アツ アン　はなすじ はなばしら　ハナバシラ ヒタヒ</t>
  </si>
  <si>
    <t>手太陰肺経穴法</t>
  </si>
  <si>
    <t>足太陰脾経穴法</t>
  </si>
  <si>
    <t>校定岡本一抱子引経訣巻之下上</t>
  </si>
  <si>
    <t>十四経脈穴法井引経交会下第三</t>
  </si>
  <si>
    <t>足太陽膀胱経穴法</t>
  </si>
  <si>
    <t>手太陽小腸経穴法</t>
  </si>
  <si>
    <t>　肩貞臑兪諸穴之図</t>
  </si>
  <si>
    <t>手陽明大腸経穴法</t>
  </si>
  <si>
    <t>手少陰心経穴法</t>
  </si>
  <si>
    <t>手厥陰心包経穴法</t>
  </si>
  <si>
    <t>手少陽三焦経穴法</t>
  </si>
  <si>
    <t>足厥陰肝経穴法</t>
  </si>
  <si>
    <t>足少陽胆経穴法</t>
  </si>
  <si>
    <t>奇経八脈引経交会第四</t>
  </si>
  <si>
    <t>任脈</t>
  </si>
  <si>
    <t>督脈</t>
  </si>
  <si>
    <t>陽維脈引経交会</t>
  </si>
  <si>
    <t>陽蹻脈引経交会</t>
  </si>
  <si>
    <t>帯脈引経交会</t>
  </si>
  <si>
    <t>陰維脈引経交会</t>
  </si>
  <si>
    <t>陰蹻脈引経交会</t>
  </si>
  <si>
    <t>衝脈引経交会</t>
  </si>
  <si>
    <t>挨穴引経全図第五</t>
  </si>
  <si>
    <t>仰人引経全図</t>
  </si>
  <si>
    <t>肝経繞陰器図</t>
  </si>
  <si>
    <t>側人引経全図</t>
  </si>
  <si>
    <t>伏人引経全図</t>
  </si>
  <si>
    <t>校定引経訣跋　越智隆</t>
  </si>
  <si>
    <t>国書データベース</t>
  </si>
  <si>
    <t>https://kokusho.nijl.ac.jp/biblio/100314828/</t>
  </si>
  <si>
    <t>富士川文庫</t>
  </si>
  <si>
    <t>https://rmda.kulib.kyoto-u.ac.jp/item/rb00000479</t>
  </si>
  <si>
    <t>著作情報</t>
  </si>
  <si>
    <t>著作ID　2545177</t>
  </si>
  <si>
    <t>統一書名</t>
  </si>
  <si>
    <t>校正引経訣（こうせいいんけいけつ）（Kouseiinkeiketsu）</t>
  </si>
  <si>
    <t>巻冊　二冊</t>
  </si>
  <si>
    <t>著者</t>
  </si>
  <si>
    <t>岡本／一抱（Okamoto Ippou） 著</t>
  </si>
  <si>
    <t>木村／脩道（Kimura Shuudou） 校</t>
  </si>
  <si>
    <t>国書所在　【写】京大富士川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</si>
</sst>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0" fillId="2" borderId="1" xfId="0" applyFill="1" applyBorder="1">
      <alignment vertical="center"/>
    </xf>
    <xf numFmtId="0" fontId="0" fillId="0" borderId="1" xfId="0" applyBorder="1">
      <alignment vertical="center"/>
    </xf>
    <xf numFmtId="0" fontId="0" fillId="3" borderId="1" xfId="0" applyFill="1" applyBorder="1">
      <alignment vertical="center"/>
    </xf>
    <xf numFmtId="0" fontId="0" fillId="4" borderId="1" xfId="0" applyFill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DA336B-F2F8-4463-A5DC-4BD78D1FB748}">
  <dimension ref="A1:D68"/>
  <sheetViews>
    <sheetView tabSelected="1" zoomScale="190" zoomScaleNormal="190" workbookViewId="0">
      <selection activeCell="A2" sqref="A2"/>
    </sheetView>
  </sheetViews>
  <sheetFormatPr defaultRowHeight="18.75" x14ac:dyDescent="0.4"/>
  <cols>
    <col min="1" max="1" width="14.375" customWidth="1"/>
    <col min="2" max="2" width="45.125" customWidth="1"/>
  </cols>
  <sheetData>
    <row r="1" spans="1:4" x14ac:dyDescent="0.4">
      <c r="A1" s="1" t="s">
        <v>0</v>
      </c>
      <c r="B1" s="1" t="s">
        <v>0</v>
      </c>
      <c r="D1" t="str">
        <f>HYPERLINK("https://rmda.kulib.kyoto-u.ac.jp/item/rb00000479")</f>
        <v>https://rmda.kulib.kyoto-u.ac.jp/item/rb00000479</v>
      </c>
    </row>
    <row r="2" spans="1:4" x14ac:dyDescent="0.4">
      <c r="A2" s="2" t="s">
        <v>0</v>
      </c>
      <c r="B2" s="2" t="s">
        <v>1</v>
      </c>
      <c r="C2" s="3">
        <v>2</v>
      </c>
      <c r="D2" t="str">
        <f>HYPERLINK("https://rmda.kulib.kyoto-u.ac.jp/item/rb00000479?page=2")</f>
        <v>https://rmda.kulib.kyoto-u.ac.jp/item/rb00000479?page=2</v>
      </c>
    </row>
    <row r="3" spans="1:4" x14ac:dyDescent="0.4">
      <c r="A3" s="2" t="s">
        <v>0</v>
      </c>
      <c r="B3" s="2" t="s">
        <v>2</v>
      </c>
      <c r="C3" s="3">
        <v>10</v>
      </c>
      <c r="D3" t="str">
        <f>HYPERLINK("https://rmda.kulib.kyoto-u.ac.jp/item/rb00000479?page=10")</f>
        <v>https://rmda.kulib.kyoto-u.ac.jp/item/rb00000479?page=10</v>
      </c>
    </row>
    <row r="4" spans="1:4" x14ac:dyDescent="0.4">
      <c r="A4" s="2" t="s">
        <v>0</v>
      </c>
      <c r="B4" s="2" t="s">
        <v>3</v>
      </c>
      <c r="C4" s="3">
        <v>10</v>
      </c>
      <c r="D4" t="str">
        <f>HYPERLINK("https://rmda.kulib.kyoto-u.ac.jp/item/rb00000479?page=10")</f>
        <v>https://rmda.kulib.kyoto-u.ac.jp/item/rb00000479?page=10</v>
      </c>
    </row>
    <row r="5" spans="1:4" x14ac:dyDescent="0.4">
      <c r="A5" s="2" t="s">
        <v>0</v>
      </c>
      <c r="B5" s="2" t="s">
        <v>4</v>
      </c>
      <c r="C5" s="3">
        <v>12</v>
      </c>
      <c r="D5" t="str">
        <f>HYPERLINK("https://rmda.kulib.kyoto-u.ac.jp/item/rb00000479?page=12")</f>
        <v>https://rmda.kulib.kyoto-u.ac.jp/item/rb00000479?page=12</v>
      </c>
    </row>
    <row r="6" spans="1:4" x14ac:dyDescent="0.4">
      <c r="A6" s="2" t="s">
        <v>0</v>
      </c>
      <c r="B6" s="4" t="s">
        <v>5</v>
      </c>
      <c r="C6" s="3">
        <v>13</v>
      </c>
      <c r="D6" t="str">
        <f>HYPERLINK("https://rmda.kulib.kyoto-u.ac.jp/item/rb00000479?page=13")</f>
        <v>https://rmda.kulib.kyoto-u.ac.jp/item/rb00000479?page=13</v>
      </c>
    </row>
    <row r="7" spans="1:4" x14ac:dyDescent="0.4">
      <c r="A7" s="2" t="s">
        <v>0</v>
      </c>
      <c r="B7" s="2" t="s">
        <v>6</v>
      </c>
      <c r="C7" s="3">
        <v>13</v>
      </c>
      <c r="D7" t="str">
        <f>HYPERLINK("https://rmda.kulib.kyoto-u.ac.jp/item/rb00000479?page=13")</f>
        <v>https://rmda.kulib.kyoto-u.ac.jp/item/rb00000479?page=13</v>
      </c>
    </row>
    <row r="8" spans="1:4" x14ac:dyDescent="0.4">
      <c r="A8" s="2" t="s">
        <v>0</v>
      </c>
      <c r="B8" s="2" t="s">
        <v>7</v>
      </c>
      <c r="C8" s="3">
        <v>13</v>
      </c>
      <c r="D8" t="str">
        <f>HYPERLINK("https://rmda.kulib.kyoto-u.ac.jp/item/rb00000479?page=13")</f>
        <v>https://rmda.kulib.kyoto-u.ac.jp/item/rb00000479?page=13</v>
      </c>
    </row>
    <row r="9" spans="1:4" x14ac:dyDescent="0.4">
      <c r="A9" s="2" t="s">
        <v>0</v>
      </c>
      <c r="B9" s="2" t="s">
        <v>8</v>
      </c>
      <c r="C9" s="3">
        <v>16</v>
      </c>
      <c r="D9" t="str">
        <f>HYPERLINK("https://rmda.kulib.kyoto-u.ac.jp/item/rb00000479?page=16")</f>
        <v>https://rmda.kulib.kyoto-u.ac.jp/item/rb00000479?page=16</v>
      </c>
    </row>
    <row r="10" spans="1:4" x14ac:dyDescent="0.4">
      <c r="A10" s="2" t="s">
        <v>0</v>
      </c>
      <c r="B10" s="2" t="s">
        <v>9</v>
      </c>
      <c r="C10" s="3">
        <v>17</v>
      </c>
      <c r="D10" t="str">
        <f>HYPERLINK("https://rmda.kulib.kyoto-u.ac.jp/item/rb00000479?page=17")</f>
        <v>https://rmda.kulib.kyoto-u.ac.jp/item/rb00000479?page=17</v>
      </c>
    </row>
    <row r="11" spans="1:4" x14ac:dyDescent="0.4">
      <c r="A11" s="2" t="s">
        <v>0</v>
      </c>
      <c r="B11" s="2" t="s">
        <v>10</v>
      </c>
      <c r="C11" s="3">
        <v>19</v>
      </c>
      <c r="D11" t="str">
        <f>HYPERLINK("https://rmda.kulib.kyoto-u.ac.jp/item/rb00000479?page=19")</f>
        <v>https://rmda.kulib.kyoto-u.ac.jp/item/rb00000479?page=19</v>
      </c>
    </row>
    <row r="12" spans="1:4" x14ac:dyDescent="0.4">
      <c r="A12" s="2" t="s">
        <v>0</v>
      </c>
      <c r="B12" s="2" t="s">
        <v>11</v>
      </c>
      <c r="C12" s="3">
        <v>20</v>
      </c>
      <c r="D12" t="str">
        <f>HYPERLINK("https://rmda.kulib.kyoto-u.ac.jp/item/rb00000479?page=20")</f>
        <v>https://rmda.kulib.kyoto-u.ac.jp/item/rb00000479?page=20</v>
      </c>
    </row>
    <row r="13" spans="1:4" x14ac:dyDescent="0.4">
      <c r="A13" s="2" t="s">
        <v>0</v>
      </c>
      <c r="B13" s="2" t="s">
        <v>12</v>
      </c>
      <c r="C13" s="3">
        <v>22</v>
      </c>
      <c r="D13" t="str">
        <f>HYPERLINK("https://rmda.kulib.kyoto-u.ac.jp/item/rb00000479?page=22")</f>
        <v>https://rmda.kulib.kyoto-u.ac.jp/item/rb00000479?page=22</v>
      </c>
    </row>
    <row r="14" spans="1:4" x14ac:dyDescent="0.4">
      <c r="A14" s="2" t="s">
        <v>0</v>
      </c>
      <c r="B14" s="4" t="s">
        <v>13</v>
      </c>
      <c r="C14" s="3">
        <v>25</v>
      </c>
      <c r="D14" t="str">
        <f>HYPERLINK("https://rmda.kulib.kyoto-u.ac.jp/item/rb00000479?page=25")</f>
        <v>https://rmda.kulib.kyoto-u.ac.jp/item/rb00000479?page=25</v>
      </c>
    </row>
    <row r="15" spans="1:4" x14ac:dyDescent="0.4">
      <c r="A15" s="2" t="s">
        <v>0</v>
      </c>
      <c r="B15" s="2" t="s">
        <v>14</v>
      </c>
      <c r="C15" s="3">
        <v>25</v>
      </c>
      <c r="D15" t="str">
        <f>HYPERLINK("https://rmda.kulib.kyoto-u.ac.jp/item/rb00000479?page=25")</f>
        <v>https://rmda.kulib.kyoto-u.ac.jp/item/rb00000479?page=25</v>
      </c>
    </row>
    <row r="16" spans="1:4" x14ac:dyDescent="0.4">
      <c r="A16" s="2" t="s">
        <v>0</v>
      </c>
      <c r="B16" s="2" t="s">
        <v>15</v>
      </c>
      <c r="C16" s="3">
        <v>30</v>
      </c>
      <c r="D16" t="str">
        <f>HYPERLINK("https://rmda.kulib.kyoto-u.ac.jp/item/rb00000479?page=30")</f>
        <v>https://rmda.kulib.kyoto-u.ac.jp/item/rb00000479?page=30</v>
      </c>
    </row>
    <row r="17" spans="1:4" x14ac:dyDescent="0.4">
      <c r="A17" s="2" t="s">
        <v>0</v>
      </c>
      <c r="B17" s="2" t="s">
        <v>16</v>
      </c>
      <c r="C17" s="3">
        <v>31</v>
      </c>
      <c r="D17" t="str">
        <f>HYPERLINK("https://rmda.kulib.kyoto-u.ac.jp/item/rb00000479?page=31")</f>
        <v>https://rmda.kulib.kyoto-u.ac.jp/item/rb00000479?page=31</v>
      </c>
    </row>
    <row r="18" spans="1:4" x14ac:dyDescent="0.4">
      <c r="A18" s="2" t="s">
        <v>0</v>
      </c>
      <c r="B18" s="2" t="s">
        <v>17</v>
      </c>
      <c r="C18" s="3">
        <v>31</v>
      </c>
      <c r="D18" t="str">
        <f>HYPERLINK("https://rmda.kulib.kyoto-u.ac.jp/item/rb00000479?page=31")</f>
        <v>https://rmda.kulib.kyoto-u.ac.jp/item/rb00000479?page=31</v>
      </c>
    </row>
    <row r="19" spans="1:4" x14ac:dyDescent="0.4">
      <c r="A19" s="2" t="s">
        <v>0</v>
      </c>
      <c r="B19" s="2" t="s">
        <v>18</v>
      </c>
      <c r="C19" s="3">
        <v>36</v>
      </c>
      <c r="D19" t="str">
        <f>HYPERLINK("https://rmda.kulib.kyoto-u.ac.jp/item/rb00000479?page=36")</f>
        <v>https://rmda.kulib.kyoto-u.ac.jp/item/rb00000479?page=36</v>
      </c>
    </row>
    <row r="20" spans="1:4" x14ac:dyDescent="0.4">
      <c r="A20" s="2" t="s">
        <v>0</v>
      </c>
      <c r="B20" s="2" t="s">
        <v>19</v>
      </c>
      <c r="C20" s="3">
        <v>36</v>
      </c>
      <c r="D20" t="str">
        <f>HYPERLINK("https://rmda.kulib.kyoto-u.ac.jp/item/rb00000479?page=36")</f>
        <v>https://rmda.kulib.kyoto-u.ac.jp/item/rb00000479?page=36</v>
      </c>
    </row>
    <row r="21" spans="1:4" x14ac:dyDescent="0.4">
      <c r="A21" s="2" t="s">
        <v>0</v>
      </c>
      <c r="B21" s="2" t="s">
        <v>20</v>
      </c>
      <c r="C21" s="3">
        <v>41</v>
      </c>
      <c r="D21" t="str">
        <f>HYPERLINK("https://rmda.kulib.kyoto-u.ac.jp/item/rb00000479?page=41")</f>
        <v>https://rmda.kulib.kyoto-u.ac.jp/item/rb00000479?page=41</v>
      </c>
    </row>
    <row r="22" spans="1:4" x14ac:dyDescent="0.4">
      <c r="A22" s="2" t="s">
        <v>0</v>
      </c>
      <c r="B22" s="2" t="s">
        <v>21</v>
      </c>
      <c r="C22" s="3">
        <v>41</v>
      </c>
      <c r="D22" t="str">
        <f>HYPERLINK("https://rmda.kulib.kyoto-u.ac.jp/item/rb00000479?page=41")</f>
        <v>https://rmda.kulib.kyoto-u.ac.jp/item/rb00000479?page=41</v>
      </c>
    </row>
    <row r="23" spans="1:4" x14ac:dyDescent="0.4">
      <c r="A23" s="2" t="s">
        <v>0</v>
      </c>
      <c r="B23" s="2" t="s">
        <v>22</v>
      </c>
      <c r="C23" s="3">
        <v>48</v>
      </c>
      <c r="D23" t="str">
        <f>HYPERLINK("https://rmda.kulib.kyoto-u.ac.jp/item/rb00000479?page=48")</f>
        <v>https://rmda.kulib.kyoto-u.ac.jp/item/rb00000479?page=48</v>
      </c>
    </row>
    <row r="24" spans="1:4" x14ac:dyDescent="0.4">
      <c r="A24" s="2" t="s">
        <v>0</v>
      </c>
      <c r="B24" s="2" t="s">
        <v>23</v>
      </c>
      <c r="C24" s="3"/>
    </row>
    <row r="25" spans="1:4" x14ac:dyDescent="0.4">
      <c r="A25" s="2" t="s">
        <v>0</v>
      </c>
      <c r="B25" s="2" t="s">
        <v>24</v>
      </c>
      <c r="C25" s="3">
        <v>48</v>
      </c>
      <c r="D25" t="str">
        <f>HYPERLINK("https://rmda.kulib.kyoto-u.ac.jp/item/rb00000479?page=48")</f>
        <v>https://rmda.kulib.kyoto-u.ac.jp/item/rb00000479?page=48</v>
      </c>
    </row>
    <row r="26" spans="1:4" x14ac:dyDescent="0.4">
      <c r="A26" s="2" t="s">
        <v>0</v>
      </c>
      <c r="B26" s="2" t="s">
        <v>25</v>
      </c>
      <c r="C26" s="3">
        <v>50</v>
      </c>
      <c r="D26" t="str">
        <f>HYPERLINK("https://rmda.kulib.kyoto-u.ac.jp/item/rb00000479?page=50")</f>
        <v>https://rmda.kulib.kyoto-u.ac.jp/item/rb00000479?page=50</v>
      </c>
    </row>
    <row r="27" spans="1:4" x14ac:dyDescent="0.4">
      <c r="A27" s="2" t="s">
        <v>0</v>
      </c>
      <c r="B27" s="4" t="s">
        <v>26</v>
      </c>
      <c r="C27" s="3">
        <v>57</v>
      </c>
      <c r="D27" t="str">
        <f>HYPERLINK("https://rmda.kulib.kyoto-u.ac.jp/item/rb00000479?page=57")</f>
        <v>https://rmda.kulib.kyoto-u.ac.jp/item/rb00000479?page=57</v>
      </c>
    </row>
    <row r="28" spans="1:4" x14ac:dyDescent="0.4">
      <c r="A28" s="2" t="s">
        <v>0</v>
      </c>
      <c r="B28" s="4" t="s">
        <v>27</v>
      </c>
      <c r="C28" s="3">
        <v>57</v>
      </c>
      <c r="D28" t="str">
        <f>HYPERLINK("https://rmda.kulib.kyoto-u.ac.jp/item/rb00000479?page=57")</f>
        <v>https://rmda.kulib.kyoto-u.ac.jp/item/rb00000479?page=57</v>
      </c>
    </row>
    <row r="29" spans="1:4" x14ac:dyDescent="0.4">
      <c r="A29" s="2" t="s">
        <v>0</v>
      </c>
      <c r="B29" s="2" t="s">
        <v>28</v>
      </c>
      <c r="C29" s="3">
        <v>57</v>
      </c>
      <c r="D29" t="str">
        <f>HYPERLINK("https://rmda.kulib.kyoto-u.ac.jp/item/rb00000479?page=57")</f>
        <v>https://rmda.kulib.kyoto-u.ac.jp/item/rb00000479?page=57</v>
      </c>
    </row>
    <row r="30" spans="1:4" x14ac:dyDescent="0.4">
      <c r="A30" s="2" t="s">
        <v>0</v>
      </c>
      <c r="B30" s="2" t="s">
        <v>29</v>
      </c>
      <c r="C30" s="3">
        <v>66</v>
      </c>
      <c r="D30" t="str">
        <f>HYPERLINK("https://rmda.kulib.kyoto-u.ac.jp/item/rb00000479?page=66")</f>
        <v>https://rmda.kulib.kyoto-u.ac.jp/item/rb00000479?page=66</v>
      </c>
    </row>
    <row r="31" spans="1:4" x14ac:dyDescent="0.4">
      <c r="A31" s="2" t="s">
        <v>0</v>
      </c>
      <c r="B31" s="2" t="s">
        <v>30</v>
      </c>
      <c r="C31" s="3">
        <v>68</v>
      </c>
      <c r="D31" t="str">
        <f>HYPERLINK("https://rmda.kulib.kyoto-u.ac.jp/item/rb00000479?page=68")</f>
        <v>https://rmda.kulib.kyoto-u.ac.jp/item/rb00000479?page=68</v>
      </c>
    </row>
    <row r="32" spans="1:4" x14ac:dyDescent="0.4">
      <c r="A32" s="2" t="s">
        <v>0</v>
      </c>
      <c r="B32" s="2" t="s">
        <v>31</v>
      </c>
      <c r="C32" s="3">
        <v>68</v>
      </c>
      <c r="D32" t="str">
        <f>HYPERLINK("https://rmda.kulib.kyoto-u.ac.jp/item/rb00000479?page=68")</f>
        <v>https://rmda.kulib.kyoto-u.ac.jp/item/rb00000479?page=68</v>
      </c>
    </row>
    <row r="33" spans="1:4" x14ac:dyDescent="0.4">
      <c r="A33" s="2" t="s">
        <v>0</v>
      </c>
      <c r="B33" s="2" t="s">
        <v>32</v>
      </c>
      <c r="C33" s="3">
        <v>71</v>
      </c>
      <c r="D33" t="str">
        <f>HYPERLINK("https://rmda.kulib.kyoto-u.ac.jp/item/rb00000479?page=71")</f>
        <v>https://rmda.kulib.kyoto-u.ac.jp/item/rb00000479?page=71</v>
      </c>
    </row>
    <row r="34" spans="1:4" x14ac:dyDescent="0.4">
      <c r="A34" s="2" t="s">
        <v>0</v>
      </c>
      <c r="B34" s="2" t="s">
        <v>33</v>
      </c>
      <c r="C34" s="3">
        <v>72</v>
      </c>
      <c r="D34" t="str">
        <f>HYPERLINK("https://rmda.kulib.kyoto-u.ac.jp/item/rb00000479?page=72")</f>
        <v>https://rmda.kulib.kyoto-u.ac.jp/item/rb00000479?page=72</v>
      </c>
    </row>
    <row r="35" spans="1:4" x14ac:dyDescent="0.4">
      <c r="A35" s="2" t="s">
        <v>0</v>
      </c>
      <c r="B35" s="2" t="s">
        <v>34</v>
      </c>
      <c r="C35" s="3">
        <v>74</v>
      </c>
      <c r="D35" t="str">
        <f>HYPERLINK("https://rmda.kulib.kyoto-u.ac.jp/item/rb00000479?page=74")</f>
        <v>https://rmda.kulib.kyoto-u.ac.jp/item/rb00000479?page=74</v>
      </c>
    </row>
    <row r="36" spans="1:4" x14ac:dyDescent="0.4">
      <c r="A36" s="2" t="s">
        <v>0</v>
      </c>
      <c r="B36" s="2" t="s">
        <v>35</v>
      </c>
      <c r="C36" s="3">
        <v>77</v>
      </c>
      <c r="D36" t="str">
        <f>HYPERLINK("https://rmda.kulib.kyoto-u.ac.jp/item/rb00000479?page=77")</f>
        <v>https://rmda.kulib.kyoto-u.ac.jp/item/rb00000479?page=77</v>
      </c>
    </row>
    <row r="37" spans="1:4" x14ac:dyDescent="0.4">
      <c r="A37" s="2" t="s">
        <v>0</v>
      </c>
      <c r="B37" s="2" t="s">
        <v>36</v>
      </c>
      <c r="C37" s="3">
        <v>79</v>
      </c>
      <c r="D37" t="str">
        <f>HYPERLINK("https://rmda.kulib.kyoto-u.ac.jp/item/rb00000479?page=79")</f>
        <v>https://rmda.kulib.kyoto-u.ac.jp/item/rb00000479?page=79</v>
      </c>
    </row>
    <row r="38" spans="1:4" x14ac:dyDescent="0.4">
      <c r="A38" s="2" t="s">
        <v>0</v>
      </c>
      <c r="B38" s="4" t="s">
        <v>37</v>
      </c>
      <c r="C38" s="3">
        <v>85</v>
      </c>
      <c r="D38" t="str">
        <f t="shared" ref="D38:D43" si="0">HYPERLINK("https://rmda.kulib.kyoto-u.ac.jp/item/rb00000479?page=85")</f>
        <v>https://rmda.kulib.kyoto-u.ac.jp/item/rb00000479?page=85</v>
      </c>
    </row>
    <row r="39" spans="1:4" x14ac:dyDescent="0.4">
      <c r="A39" s="2" t="s">
        <v>0</v>
      </c>
      <c r="B39" s="2" t="s">
        <v>38</v>
      </c>
      <c r="C39" s="3">
        <v>85</v>
      </c>
      <c r="D39" t="str">
        <f t="shared" si="0"/>
        <v>https://rmda.kulib.kyoto-u.ac.jp/item/rb00000479?page=85</v>
      </c>
    </row>
    <row r="40" spans="1:4" x14ac:dyDescent="0.4">
      <c r="A40" s="2" t="s">
        <v>0</v>
      </c>
      <c r="B40" s="2" t="s">
        <v>39</v>
      </c>
      <c r="C40" s="3">
        <v>85</v>
      </c>
      <c r="D40" t="str">
        <f t="shared" si="0"/>
        <v>https://rmda.kulib.kyoto-u.ac.jp/item/rb00000479?page=85</v>
      </c>
    </row>
    <row r="41" spans="1:4" x14ac:dyDescent="0.4">
      <c r="A41" s="2" t="s">
        <v>0</v>
      </c>
      <c r="B41" s="2" t="s">
        <v>40</v>
      </c>
      <c r="C41" s="3">
        <v>85</v>
      </c>
      <c r="D41" t="str">
        <f t="shared" si="0"/>
        <v>https://rmda.kulib.kyoto-u.ac.jp/item/rb00000479?page=85</v>
      </c>
    </row>
    <row r="42" spans="1:4" x14ac:dyDescent="0.4">
      <c r="A42" s="2" t="s">
        <v>0</v>
      </c>
      <c r="B42" s="2" t="s">
        <v>41</v>
      </c>
      <c r="C42" s="3">
        <v>85</v>
      </c>
      <c r="D42" t="str">
        <f t="shared" si="0"/>
        <v>https://rmda.kulib.kyoto-u.ac.jp/item/rb00000479?page=85</v>
      </c>
    </row>
    <row r="43" spans="1:4" x14ac:dyDescent="0.4">
      <c r="A43" s="2" t="s">
        <v>0</v>
      </c>
      <c r="B43" s="2" t="s">
        <v>42</v>
      </c>
      <c r="C43" s="3">
        <v>85</v>
      </c>
      <c r="D43" t="str">
        <f t="shared" si="0"/>
        <v>https://rmda.kulib.kyoto-u.ac.jp/item/rb00000479?page=85</v>
      </c>
    </row>
    <row r="44" spans="1:4" x14ac:dyDescent="0.4">
      <c r="A44" s="2" t="s">
        <v>0</v>
      </c>
      <c r="B44" s="2" t="s">
        <v>43</v>
      </c>
      <c r="C44" s="3">
        <v>86</v>
      </c>
      <c r="D44" t="str">
        <f>HYPERLINK("https://rmda.kulib.kyoto-u.ac.jp/item/rb00000479?page=86")</f>
        <v>https://rmda.kulib.kyoto-u.ac.jp/item/rb00000479?page=86</v>
      </c>
    </row>
    <row r="45" spans="1:4" x14ac:dyDescent="0.4">
      <c r="A45" s="2" t="s">
        <v>0</v>
      </c>
      <c r="B45" s="2" t="s">
        <v>44</v>
      </c>
      <c r="C45" s="3">
        <v>86</v>
      </c>
      <c r="D45" t="str">
        <f>HYPERLINK("https://rmda.kulib.kyoto-u.ac.jp/item/rb00000479?page=86")</f>
        <v>https://rmda.kulib.kyoto-u.ac.jp/item/rb00000479?page=86</v>
      </c>
    </row>
    <row r="46" spans="1:4" x14ac:dyDescent="0.4">
      <c r="A46" s="2" t="s">
        <v>0</v>
      </c>
      <c r="B46" s="2" t="s">
        <v>45</v>
      </c>
      <c r="C46" s="3">
        <v>86</v>
      </c>
      <c r="D46" t="str">
        <f>HYPERLINK("https://rmda.kulib.kyoto-u.ac.jp/item/rb00000479?page=86")</f>
        <v>https://rmda.kulib.kyoto-u.ac.jp/item/rb00000479?page=86</v>
      </c>
    </row>
    <row r="47" spans="1:4" x14ac:dyDescent="0.4">
      <c r="A47" s="2" t="s">
        <v>0</v>
      </c>
      <c r="B47" s="4" t="s">
        <v>46</v>
      </c>
      <c r="C47" s="3">
        <v>87</v>
      </c>
      <c r="D47" t="str">
        <f>HYPERLINK("https://rmda.kulib.kyoto-u.ac.jp/item/rb00000479?page=87")</f>
        <v>https://rmda.kulib.kyoto-u.ac.jp/item/rb00000479?page=87</v>
      </c>
    </row>
    <row r="48" spans="1:4" x14ac:dyDescent="0.4">
      <c r="A48" s="2" t="s">
        <v>0</v>
      </c>
      <c r="B48" s="2" t="s">
        <v>47</v>
      </c>
      <c r="C48" s="3">
        <v>88</v>
      </c>
      <c r="D48" t="str">
        <f>HYPERLINK("https://rmda.kulib.kyoto-u.ac.jp/item/rb00000479?page=88")</f>
        <v>https://rmda.kulib.kyoto-u.ac.jp/item/rb00000479?page=88</v>
      </c>
    </row>
    <row r="49" spans="1:4" x14ac:dyDescent="0.4">
      <c r="A49" s="2" t="s">
        <v>0</v>
      </c>
      <c r="B49" s="2" t="s">
        <v>48</v>
      </c>
      <c r="C49" s="3">
        <v>88</v>
      </c>
      <c r="D49" t="str">
        <f>HYPERLINK("https://rmda.kulib.kyoto-u.ac.jp/item/rb00000479?page=88")</f>
        <v>https://rmda.kulib.kyoto-u.ac.jp/item/rb00000479?page=88</v>
      </c>
    </row>
    <row r="50" spans="1:4" x14ac:dyDescent="0.4">
      <c r="A50" s="2" t="s">
        <v>0</v>
      </c>
      <c r="B50" s="2" t="s">
        <v>49</v>
      </c>
      <c r="C50" s="3">
        <v>89</v>
      </c>
      <c r="D50" t="str">
        <f>HYPERLINK("https://rmda.kulib.kyoto-u.ac.jp/item/rb00000479?page=89")</f>
        <v>https://rmda.kulib.kyoto-u.ac.jp/item/rb00000479?page=89</v>
      </c>
    </row>
    <row r="51" spans="1:4" x14ac:dyDescent="0.4">
      <c r="A51" s="2" t="s">
        <v>0</v>
      </c>
      <c r="B51" s="2" t="s">
        <v>50</v>
      </c>
      <c r="C51" s="3">
        <v>90</v>
      </c>
      <c r="D51" t="str">
        <f>HYPERLINK("https://rmda.kulib.kyoto-u.ac.jp/item/rb00000479?page=90")</f>
        <v>https://rmda.kulib.kyoto-u.ac.jp/item/rb00000479?page=90</v>
      </c>
    </row>
    <row r="52" spans="1:4" x14ac:dyDescent="0.4">
      <c r="A52" s="2" t="s">
        <v>0</v>
      </c>
      <c r="B52" s="2" t="s">
        <v>51</v>
      </c>
      <c r="C52" s="3">
        <v>91</v>
      </c>
      <c r="D52" t="str">
        <f>HYPERLINK("https://rmda.kulib.kyoto-u.ac.jp/item/rb00000479?page=91")</f>
        <v>https://rmda.kulib.kyoto-u.ac.jp/item/rb00000479?page=91</v>
      </c>
    </row>
    <row r="54" spans="1:4" x14ac:dyDescent="0.4">
      <c r="D54" t="s">
        <v>52</v>
      </c>
    </row>
    <row r="55" spans="1:4" x14ac:dyDescent="0.4">
      <c r="D55" t="s">
        <v>53</v>
      </c>
    </row>
    <row r="57" spans="1:4" x14ac:dyDescent="0.4">
      <c r="D57" t="s">
        <v>54</v>
      </c>
    </row>
    <row r="58" spans="1:4" x14ac:dyDescent="0.4">
      <c r="D58" t="s">
        <v>55</v>
      </c>
    </row>
    <row r="60" spans="1:4" x14ac:dyDescent="0.4">
      <c r="D60" t="s">
        <v>56</v>
      </c>
    </row>
    <row r="61" spans="1:4" x14ac:dyDescent="0.4">
      <c r="D61" t="s">
        <v>57</v>
      </c>
    </row>
    <row r="62" spans="1:4" x14ac:dyDescent="0.4">
      <c r="D62" t="s">
        <v>58</v>
      </c>
    </row>
    <row r="63" spans="1:4" x14ac:dyDescent="0.4">
      <c r="D63" t="s">
        <v>59</v>
      </c>
    </row>
    <row r="64" spans="1:4" x14ac:dyDescent="0.4">
      <c r="D64" t="s">
        <v>60</v>
      </c>
    </row>
    <row r="65" spans="4:4" x14ac:dyDescent="0.4">
      <c r="D65" t="s">
        <v>61</v>
      </c>
    </row>
    <row r="66" spans="4:4" x14ac:dyDescent="0.4">
      <c r="D66" t="s">
        <v>62</v>
      </c>
    </row>
    <row r="67" spans="4:4" x14ac:dyDescent="0.4">
      <c r="D67" t="s">
        <v>63</v>
      </c>
    </row>
    <row r="68" spans="4:4" x14ac:dyDescent="0.4">
      <c r="D68" t="s">
        <v>64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健二 小林</dc:creator>
  <cp:lastModifiedBy>健二 小林</cp:lastModifiedBy>
  <dcterms:created xsi:type="dcterms:W3CDTF">2024-11-14T09:32:23Z</dcterms:created>
  <dcterms:modified xsi:type="dcterms:W3CDTF">2024-11-14T12:27:04Z</dcterms:modified>
</cp:coreProperties>
</file>