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81FF5285-321B-4DF0-A2E1-1C6B85BF5BE0}" xr6:coauthVersionLast="47" xr6:coauthVersionMax="47" xr10:uidLastSave="{00000000-0000-0000-0000-000000000000}"/>
  <bookViews>
    <workbookView xWindow="-120" yWindow="-120" windowWidth="29040" windowHeight="15840" xr2:uid="{2B213700-09F9-481C-A91E-808D71097F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</calcChain>
</file>

<file path=xl/sharedStrings.xml><?xml version="1.0" encoding="utf-8"?>
<sst xmlns="http://schemas.openxmlformats.org/spreadsheetml/2006/main" count="88" uniqueCount="87">
  <si>
    <t>序</t>
  </si>
  <si>
    <t>目録</t>
  </si>
  <si>
    <t>総論　凡例</t>
  </si>
  <si>
    <t>●01　或問：医学源流，自軒岐以来，以医術鳴世，与夫著書立言，俾後人之可法者，幾何人哉？請明以告我。曰：予嘗閲故学士宋公景濂之文而得其説矣，請陳如下：夫《黄帝内経》，雖疑先秦之士依仿而作之，其言深而要，其旨邃以弘，其考弁信而有徴，是当為医家之宗。下此則秦越人、和、緩，和、緩無書可伝，越人所著《八十一難経》，則皆挙《内経》之要而推明者也。又下此則淳于意、華佗，佗之熊経鴟顧，固亦導引家之一術，至於刳腹背、湔腸胃而去疾，則渉於神怪矣。意之医状，司馬遷備志之，其所謂迥風、沓風者，今人絶不知為何病也，況復求其治療之深旨乎。又下此則張機之《金匱玉函経》及《傷寒》諸論，誠千古不刊之妙典，第詳於六気所傷，而於嗜欲食飲罷労之所致者略而不議，兼之文字錯簡，亦未易以序次求之也。又下此則王叔和，叔和纂岐伯、華佗等書為《脈経》，叙陰陽内外，弁三部九候，分人迎気口，条陳十二経絡，洎夫三焦五臓六腑之病，最為著明，惜乎為高陽生括以膚陋之脈歌，遂使其本書不盛行於世也。又下此則巣元方，其《病源候》編，似不為無所見者，但言風寒二気而不著湿熱之文，乃其失也。又下此則王氷，氷推五運六気之変，撰為《天元玉冊》，周詳切密，亦人之所難，苟泥之，則局滞而不通矣。又下此則王燾、孫思邈，思邈以絶人之識，操慈仁惻隠之心，其叙《千金方》、《翼》，及粗工害人之禍，至為憤切，後人稍闖其藩垣，亦足以其術鳴，但不制傷寒之書，或不能無遺憾也。燾雖闡明《外台秘要》，所言方証符禁灼灸之詳，頗有所祖述，然謂針能殺生人而不能起死人者，則一偏之見也。又下此則銭乙、龐安常、許叔微，叔微在準縄尺寸之中，而無所発明，安常雖能出奇応変，而終未離於範囲，二人皆得張機之粗者也。惟乙深造機之閫奥而擷其精華，建為五臓之方，各随所宜，謂肝有相火，則有瀉而無補，腎為真水，則有補而無瀉，皆啓《内経》之秘，尤知者之所取法也，世槩以嬰孺医目之，何其知乙之浅哉。其遺書散亡，出於閻孝忠所集者，多孝忠之意，初非乙之本真也。又下此則上谷張元素、河間劉元素、睢水張従政，元素之与完素，雖設為奇夢異人以神其授受，実聞乙之風而興起者焉。若従政，則又宗乎完素者也。元素以古方今病決不能相値，治病一切不以方，故其書亦不伝，其有存於今者，皆後来之所附会，其学則東垣李杲深得之。杲推明内外二傷，而多注意於補脾土之説，蓋以土為一身之主，土平則諸臓平矣。従政以吐、汗、下三法，風、寒、暑、湿、燥、火六門，為医之関鍵，其治多攻利，不善学者殺人。完素論風火之病，以《内経》病機気宜一十九条著為《原病式》，閫奥粋微，有非大観官局諸医所可彷彿，究其設施，則亦不越攻補二者之間也。近代名医若呉中羅益、滄洲呂復，皆承東垣之餘緒，武林羅知悌、丹渓朱彦修，各挹完素之流風。又若台之朱佐，越之滑寿，咸有著述，未易枚挙。嗟呼！自有《内経》以来，医書之蔵有司者，一百七十九家，二百有九部，一千二百五十九巻，亦不為不多矣。若夫歴代名医，今但挙其最者言之耳，豈能悉具於斯乎。</t>
  </si>
  <si>
    <t>●02　或問：医学授受之原，既得聞命矣，未審吾子之学，何所適従？伝曰：医不三世，不服其薬。或謂祖父相承，謂之三世。或謂善読三世之書，則為三世之医。子読三世之書歟？為祖父相承之家学歟？請明言其故可乎？曰：草莽之学，其可云乎。然医不止於三世，而其書又奚止於三代哉，当取其可法者言之耳。予同邑丹渓朱彦修先生，上承劉、張、李三家之学，而得羅太無為之依帰，以医道大鳴於当世，遐迩咸取法焉。予故曾叔祖誠斎府君，幸与丹渓生同世、居同郷，於是獲沾親炙之化，亦以其術鳴世，故予祖父相承家伝之学有所自来，予惟愧夫才疏質鈍，而不能奉揚箕裘之業為憾耳，奚足道哉。</t>
  </si>
  <si>
    <t>●03　或問：亢則害承乃制之義何如？曰：王安道論之詳矣，其間猶有未悉之旨，請陳其略如下：黄帝曰：願聞地理之応六節気位何如？岐伯曰：顕明之右，君火之位也。君火之右，退行一歩，相火治之；復行一歩，土気治之；復行一歩，金気治之；復行一歩，水気治之；復行一歩，木気治之；復行一歩，君火治之。相火之下，水気承之；水位之下，土気承之；土位之下，風気承之；風位之下，金気承之；金位之下，火気承之；君火之下，陰精承之。亢則害，承乃制也。制則生化，外列盛衰。害則敗乱，生化大病。夫五行之木土金水各一，惟火有二，曰君火，曰相火，在地理分布六方，在歳時分為六気。初気自醜至卯，始於大寒而終於春分，厥陰風木主之；二気自卯至巳，始於春分而終於小満少陰君火主之；三気自巳至未，始於小満而終於大暑，少陽相火主之；四気自未至酉，始於大暑而終於秋分，太陰湿土主之；五気自酉至亥，始於秋分而終於小雪，陽明燥金主之；終気自亥至醜，始於小雪而終於大寒，太陽寒水主之。夫所謂顕明者，指方位而言，日出於卯之地也。少陽君火始於此而右遷，故曰顕明之右。蓋天地左旋，六気右旋，故曰退行。六位之下，各有己所不勝者承之於下，王氏曰承猶随也，而又有妨之之義，以下奉上故曰承。其五行之道，不亢則随之而已，一有所亢，則起而克勝之也。或曰：制者，制何事也？害者，害何物也？制者，制其気之太過也；害者，害承者之元気也。夫所謂元気者，総而言之，謂之一元；分而言之，謂之六元。一元者，天一生水，水生木，木生火，火生土，土生金，金復生水，循環無端，生生不息。六元者，水為木之化元，木為火之化元，火為土之化元，土為金之化元，金為水之化元，亦運化而無窮也。仮如火不亢，則所承之水，随之而已；一有亢極，則其水起以平之，蓋恐害吾金元之気，子来救母之意也。六気皆然。此五行勝復之理，不期然而然者矣。制則生化者，言有制之常，如亢則制，而生化不息，何害之有。外列盛衰者，言所承者力衰，而所亢者極盛，制之不尽耳，在天地則為六淫，在人身則為六疾。害則敗乱者，言無制之変也，所承者衰甚而無気，故所亢者其勢縦横而不可遏也，在天地則大塊絶滅，在人身則病真而死矣。大略如斯，未尽詳也，学者宜参考安道之論斯備矣。</t>
  </si>
  <si>
    <t>●04　或問：丹渓先生《格致餘論》云：陽常有餘，陰常不足。気常有餘，血常不足。然先生所著諸方，毎云有気虚，有血虚，有陽虚，有陰虚，其所以自相矛盾有如是者，其義何歟？曰：其所謂陰陽気血之虚実，而以天地日月対待之優劣論之，其理蘊奥難明，非賢者莫能悟其旨也，請陳其大略如下：夫陽常有餘、陰常不足者，在天地則該乎万物而言，在人身則該乎一体而論，非直指気為陽而血為陰也。経曰陽中有陰，陰中亦有陽，正所謂独陽不生、独陰不長是也。姑以治法兼証論之，曰気虚者，気中之陰虚也，治法用四君子湯以補気中之陰。曰血虚者，血中之陰虚也，治法用四物湯以補血中之陰。曰陽虚者，心経之元陽虚也，其病多悪寒，責其無火，治法以補気薬中加烏附等薬，甚者三建湯、正陽散之類。曰陰虚者，腎経之真陰虚也，其病多壮熱，責其無水，治法以補血薬中加知母、黄柏等薬，或大補陰丸、滋陰大補丸之類。経曰：諸寒之而熱者取之陰，熱之而寒者取之陽，所謂求其属也。王注曰：此言益火之源，以消陰翳，壮水之主，以制陽光也。夫真水衰極之候，切不可服烏附等補陽之薬，恐反助火邪而爍真陰。元陽虚甚之軀，亦不可投芎苓等辛散淡滲之剤，恐反開腠理而泄真気。昧者謂気虚即陽虚，止可用四君子，断不可用芎莘之属；血虚即陰虚，止可用四物，決不可用参耆之類。殊不知東垣有曰：陽旺則能生陰血（此陰陽二字直指気血言）。又曰：血脱益気，古聖人之法也。血虚者須以参耆補之，陽生陰長之理也。惟真陰虚者将為労極，参耆固不可用，恐其不能抵当而反益其病耳，非血虚者之所忌也。如王汝言之通達，亦未明此理，其所著明医雑著謂：近世治病，但見虚証，便用参耆，属気虚者固宜，若是血虚，豈不助気而反耗陰血邪。是謂血病治気，則血愈虚耗。又曰：血虚誤服参耆等甘温之薬，則病日增，服之過多，則死不治。蓋甘温助気属陽，陽旺則陰愈消。又曰：婦人産後陰血虚，陽無所依而浮散於外，故多発熱，止可用四物湯補陰血，而以炙乾姜之苦温従治，而収其浮散，使帰依於陰。亦戒勿用参耆也。丹渓曰：産後当以大補気血為主。既曰陽無所依而浮散於外，非参耆等薬，何以収救其散失之気乎。噫！汝言之論，何其与東垣丹渓倶不合耶。世之膠柱調瑟者比比皆是，予不容不弁也。</t>
  </si>
  <si>
    <r>
      <t>●05　或問：古有四診之法，何謂也？曰：形、声、色、脈四者而已，今人惟効脈法，但知其一而遺其三焉，請陳其理如下：夫形診者，観其形以知其病也。経曰：形気不足，病気有餘，是邪勝也，当瀉不当補。形気有餘，病気不足，当補不当瀉。形気不足，病気不足，此陰陽皆不足也，当急補之，不可刺，刺之重不足，重不足則陰陽倶竭，血気皆尽，五臓空虚，筋骨髄枯，老者絶滅，壮者不復矣。形気有餘，病気有餘，此陰陽皆有餘也，急瀉其邪，調其虚実。故曰有餘者瀉之，不足者補之，此之謂也。又曰：形肉既脱，九候雖調者死。又曰：頭者精明之府，頭傾視深，精神将奪矣。背者胸中之府，背曲肩垂，腑将壊矣。腰者腎之府，転揺不能，腎将憊矣。骨者髄之府，不能久立，行則振掉，骨将憊矣。凡此之類，皆形診之謂也。夫声診者，聴其声以験其病也。経曰：声如従室中言，是中気之湿也。言而微，終日乃復言者，此奪気也。衣被不斂，言語善悪，不避親疏者，此神明之乱也。叔和云：久病，声嘶者，死。小児病，忽作鴉声者，死。東垣曰：言語先軽後重，高厲有力，是為外感有餘之証；言語先重後軽，沈困無力，是為内傷不足之証。凡此之類，皆声診之謂也。色診者，視其面之五色，以察其病也。経曰：赤欲如帛裹朱，不欲如赭。白欲如鵝羽，不欲如塩。青欲如蒼璧之沢，不欲如藍。黄欲如羅裹雄黄，不欲如黄土。黒欲如重漆色，不欲如地蒼。又曰：青如草滋者死，黄如枳実者死，黒如</t>
    </r>
    <r>
      <rPr>
        <sz val="11"/>
        <color theme="1"/>
        <rFont val="游ゴシック"/>
        <family val="3"/>
        <charset val="134"/>
        <scheme val="minor"/>
      </rPr>
      <t>炲</t>
    </r>
    <r>
      <rPr>
        <sz val="11"/>
        <color theme="1"/>
        <rFont val="游ゴシック"/>
        <family val="2"/>
        <charset val="128"/>
        <scheme val="minor"/>
      </rPr>
      <t>者死，赤如衃血者死，白如枯骨者死，此五色之見死也。青如翠羽者生，黄如蟹腹者生，赤如雞冠者生，白如豕膏者生，黒如烏羽者生，此五色之見生也。生於心，如縞裹朱。生於肺，如縞裹紅。生於肝，如縞裹紺，生於脾，如縞裹栝蔞実。生於腎，如縞裹紫。此五臓所生之外栄也。欲観五臓之五邪，当弁四時之令色。経曰：従前来者為実邪，子能令母実也。従後来者為虚邪，母能令子虚也。従所勝来者為微邪，妻乗夫位也。従所不勝来者為賊邪，鬼賊為害也。自病者為正邪，本経自傷也。仮如春令木旺，病者其色青而帯赤，是為実邪，雖病易治，法曰実者瀉其子。其色青而帯黒，是為虚邪，病亦易治，法曰虚者補其母。其色青而帯黄，是為微邪，尤為易治，法曰微者逆之，謂正治也。其色青而帯白，是為賊邪，難治故多死，法曰甚者従之，謂反治也。若但青如蒼璧之沢，乃是正邪，本経自病，勿薬而愈。四時皆仿此而推。又四時皆帯紅黄為吉，青黒為凶。若此之類，皆色診之要訣，学者其可忽乎。</t>
    </r>
  </si>
  <si>
    <t>●06　或問：傷寒之邪中人固無定体，然手足各有六経，何故只伝足之六経，而不及於手之六経乎？劉草窓謂：足六経属水土木，蓋水得寒則氷，土得寒則坼，木得寒則葉落枝枯；手之六経惟属金与火，蓋火勝水而能敵寒，金得寒而愈堅剛。其理甚明，将何以議之乎？曰：言似近理而実不然者也，請陳一得如下：蓋人之有身，頂天履地，身半以上，天気主之，身半以下，地気主之，是以上体多受風熱，下体多感寒湿。其為六節之気，前三気時値春夏，其気升浮，万物生長，故人之身半以上応之；後三気時値秋冬，其気降沈，故人之身半以下応之。自十月小雪之後，為六気之終，太陽寒水用事，房労辛苦之人，其太陽寒水之気，乗虚而客入於足太陽膀胱之経，同気相求故也。又曰熱先於首而寒先於足，其義亦通。寒邪欝積既久，次第而伝於陽明少陽，以及三陰之経，皆従足経伝始，而漸及於手之六経而已矣，此人身配合天地之理，不期然而然也，何疑之有哉。</t>
  </si>
  <si>
    <t>●07　或問：三焦為腑，有以心胞絡為臓者，有以命門為臓者。脈訣云：三焦無状空有名。或謂三焦与心胞絡，皆有名無実之腑臓，而其位倶在胸膈之中。或謂心胞絡乃胸中之脂膜。又或謂之裹心之肉。凡此議論不一，其孰非而孰是歟？請明以告我。曰：其理蘊奥，甚矣難言。雖然，若夫天人之理不明，其可謂之医乎，請略陳其梗槩如下：凡万物之有形質著乎地者，必有象以応乎天也。且以五行之理論之，如在地有木火土金水之五行，在天則有風熱湿燥寒火之六気，蓋人肖天地，其五臓六腑之具於身者，与天地造化生成之理若合符節。是故在天為風，在地為木，在人臓腑為肝為胆。在天為熱，在地為火，在人臓腑為心為小腸。在天為湿，在地為土，在人臓腑為脾為胃。在天為燥，在地為金，在人臓腑為肺為大腸。在天為寒，在地為水，在人臓腑為腎為膀胱。五者之外，又有相火遊行於天地上下気交之中，故合為五運六気；人身之相火，亦遊行於腔子之内，上下肓膜之間，命名三焦，亦合於五臓六腑。丹渓曰：天非此火，不能生物；人非此火，不能有生。夫《内経》以心胞絡為臓，配合三焦而為六臓六腑，総為十二経也，其両腎本為一臓，初無左右之分。越人始分之，亦未嘗言其為相火之臓。玉叔和始立説，以三焦合命門為表裡，亦有深意寓焉。蓋命門雖為水臓，実為相火所寓之地。其意蓋謂左属陰，右属陽，左属血，右属気，左属水，右属火，静守常而主乎水，動処変而化為火者也。然而相火固無定体，在上則寄於肝胆胞絡之間，発則如龍火飛躍於霄漢而為雷霆也；在下則寓於両腎之内，発則如龍火鼓舞於湖海而為波涛也。或曰：嘗聞人身之有腑者，若府庫然，能盛貯諸物之名也。若大小腸、胃、膀胱、胆五腑，皆有攸受而盛之者，未審三焦為腑，何所盛乎？曰：三焦者，指腔子而言，包函乎腸胃之総司也。胸中肓膜之上，曰上焦；肓膜之下，臍之上，曰中焦；臍之下，曰下焦，総名曰三焦，其可謂之無攸受乎。其体有脂膜在腔子之内，包羅乎六臓五腑之外也。其心胞絡実乃裹心之膜，包於心外，故曰心胞絡，其系与三焦之系連属。故指相火之臓腑皆寄於胸中，此知始而未知終也。其餘諸説，皆輾転伝訛之語耳。管見如斯，顒俟知者再論。</t>
  </si>
  <si>
    <t>●08　或問：東垣用薬，多以升陽益胃目之，而悉以升麻柴胡之類佐之，何歟？曰：夫天地四時之令，春夏之気，温而升浮，則万物発生；秋冬之気，寒而降沈，則万物粛殺。人肖天地，常欲使胃気温而升浮，而行春夏生髪之令；不欲使胃気寒而降沈，而行秋冬粛殺之令耳。又升麻能令清気従右而上達，柴胡能令清気従左而上達。経曰：清気在下，則生飧泄；濁気在上，則生䐜脹。是以清気一升，則濁気随降，而無以上等証。又参耆等補剤，皆味厚而気滞者，若不以升柴等薬提之，何以得行於経絡肌表而滋補哉。或曰：東垣生於北方，天傾西北，陽気下陥，此法固宜，恐東南方土不宜也。曰：地不満東南，土気下陥，故脾胃之気不升。脾胃之気不升，則上脘不通，穀気不行，而内傷之病作矣。是以此法，尤利於東南方也，学者不可不知此意。</t>
  </si>
  <si>
    <t>●09　或問：内傷発熱之証，其為有痰有食胸中迷悶者，固不敢驟用補気之剤；其有察脈審証，明白知是虚損内傷之候，而投以東垣補中益気湯等，遂致胸中満悶難当，医者其技窮矣。若此者，又将何法以治之乎？曰：此蓋濁気在上而清気不能上升，故濁気与薬気相拒故耳。宜以升柴二物用酒製炒，更加附子一片，以行参耆之気，及引升柴直抵下焦，引清気上升而濁気下降，則服参耆等補薬不致満悶矣。学者其可不知此乎。</t>
  </si>
  <si>
    <t>●10　或問：六淫之邪，当従《内経》六気之太過為是也。昔医和対晋平公之文，不曰風寒暑湿燥火，而曰陰陽風雨晦明，何也？曰：辞雖異而理実同焉。彼謂陰淫寒疾者，即太陽寒水之令太過而為寒疾也。陽淫熱疾者，即少陽相火之令太過而為熱疾也。風淫末疾者，即厥陰風木之令太過而為末疾也。雨淫腹疾者，即太陰湿土之令太過而為腹疾也。晦淫惑疾者，即陽明燥金之令太過而為疫疾也。明淫心疾者，即少陰君火之令太過而為心疾也。或曰：陰陽風雨即為寒熱風湿之疾，彼此固脗合矣；所謂晦淫惑疾与明淫心疾二者，似不相符，請明以告我。曰：歳金太過，燥令大行，久晴不雨，黄埃蔽空，日月冒明，当為疫癘之疾，山嵐瘴気是也。惑当作疫，伝写之誤耳。君火太過，熱令早行，火為離明之象，故曰明淫，如《内経》所謂天明則日月不明是也。少陰君火司令，故曰心疾，春分至小満時太熱也。有釈明為昼明，晦為夜晦，惑為蠱惑心志，皆非也。夫昼明夜晦，天道自然之理，何淫之有。其蠱惑心志者，亦非天地之淫邪也。学者宜再思之。</t>
  </si>
  <si>
    <r>
      <t>●11　或問：飲食同入於胃，而水穀二者何如而分乎？且如膀胱止有下口而無上口，其水固可出，不知従何而入乎？又何其如是之清乎？曰：経曰：飲食入胃，遊溢精気，上輸於脾。脾気散精，上帰於肺，通調水道，下輸膀胱。水精四布，五経並行，合於四時五行陰陽，揆度以為常也。夫胃為倉廩之官，無物不受全借脾土転輸而運化焉。蓋水穀入胃，其濁者為渣滓，下出幽門，達大小腸而為糞，以出於穀道。其清者，倏焉而化為気，依脾気而上升於肺。其至清而至精者，由肺而潅</t>
    </r>
    <r>
      <rPr>
        <sz val="11"/>
        <color theme="1"/>
        <rFont val="游ゴシック"/>
        <family val="3"/>
        <charset val="136"/>
        <scheme val="minor"/>
      </rPr>
      <t>溉</t>
    </r>
    <r>
      <rPr>
        <sz val="11"/>
        <color theme="1"/>
        <rFont val="游ゴシック"/>
        <family val="2"/>
        <charset val="128"/>
        <scheme val="minor"/>
      </rPr>
      <t>乎四体，而為汗液津唾，助血脈，益気力，而為生生不息之運也。其清中之濁者，下入膀胱而為溺，以出乎小便耳。其未入而在膀胱之外者，尚為濁気；既入而在膀胱之内者，即化為水。是故東垣有曰：飲者無形之気。正謂此也。蓋肺属金而復乎脾胃之上，即如天之復於地之上也。経曰：清陽為天，濁陰為地。地気上而為云，天気下而為雨。水入於胃，輒化気而上升，亦猶天降霖雨於地，倏焉化気上騰而為云，又復化為霖雨而下降也。或曰：老人与壮年者，飲水無異多寡，壮年小便甚少，而老者小便甚多，何也？曰：壮者如春夏之気，升者多而降者少；老人如秋冬之気，降者多而升者少耳。或曰：降多即小便多，升多者未見其為何物而出於上竅焉。曰：経曰：清陽出上竅，濁陰出下竅；清陽発腠理，濁陰走五臓；清陽実四肢，濁陰帰六腑。各従其化也。夫大塊之為器，不可論其涵容之量，人之気化亦猶是也，賢者宜再思之。</t>
    </r>
  </si>
  <si>
    <t>●12　或問：人之寿夭不斉何歟？曰：元気盛衰不同耳。夫人有生之初，先生二腎，号曰命門，元気之所司，性命之所繫焉。是故腎元盛則寿延，腎元衰則寿夭，此一定之理也。或曰：今見肥白之人多寿夭，元気反衰乎？瘦黒之人多寿延，元気反盛乎？曰：丹渓謂白者肺気弱，黒者腎気足。又曰肥不如瘦，白不如黒。或曰：四方之人皆同乎？曰：不同也。《内経》五常政大論云：陰精所奉其人寿，陽精所降其人夭。又曰：東南方陽也，陽者其精降於下，故右熱而左温。西北方陰也，陰者其精奉於上，故左寒而右涼。王注曰：陰精所奉，高之地也。陽精所降，下之地也。陰方之地，陽不妄泄，寒気外持，邪不数中而正気堅守，故寿延。陽方之地，陽気耗散，発泄無度，風湿数中，真気傾竭，故夭折。或曰：常聞天人之理，同一揆也。今見於天地之四方者，既得聞命矣；而具於人之五臓者，未之聞也，請申明其説可乎？曰：西北二方，在人為腎水肺金所居之地，二臓常恐其不足；東南二方在人為肝木心火所処之位，二臓常恐其有餘。《難経》曰東方実、西方虚、瀉南方、補北方等語，即此之義也。夫腎水既実，則陰精時上，奉於心肺，故東方之木気不実，而西方之金気不虚，此子能令母実，使金得以平木也，是故水日以盛而火日以虧，此陰精所奉於上而令人寿延也。若夫腎水虚弱，則無以制南方之心火，故東方実而西方虚，其命門与胞絡之相火，皆挟心火之勢而来，侮所不勝之水，使水日虧而火日盛，此陽精所降於下，故令人夭折也。大抵王氷主天地之四方言，越人主人身之五臓論，皆不失《内経》之旨，同帰於一理也，学者詳之。</t>
  </si>
  <si>
    <t>●13　或問：経謂清気在下，則生飧泄；濁気在上，則生䐜脹。夫病在上者，法当用木香、檳榔等薬以降之，病在下者，法当用升麻、柴胡等薬以提之，理宜然也。其或泄痢，脱肛後重，大孔痛不可忍，是為気下陥也，法当挙之以升麻、柴胡，和之以木香、檳榔。若夫四薬同剤，不無升降混淆，奚有帰一治病之功邪？曰：天生薬石，治病各逞其能。如張仲景制大柴胡湯，用柴胡、大黄同剤，以治傷寒表裡倶見之証。然柴胡升而散外邪，大黄降而泄内実，使病者熱退気和而愈。今用升麻、柴胡，自能升清気而上行；木香、檳榔，自能逐邪気而下降。故使脱肛挙而後重除，故可同剤而成功矣，何疑之有哉。欲用薬者，宜仿此而拡充之可也。</t>
  </si>
  <si>
    <t>●14　或問：人身之両腎，猶車之有両輪，其形同，色亦無異，不知王叔和何所見而独謂左腎属水而右腎属火，又指右腎為命門以配三焦之経？嘗聞有生之初，胚胎未成之際，先生二腎，即造化天一生水之義，今以水火岐之，氷炭相反何歟？曰：予嘗私淑丹渓而得其説矣。按《内経》以心胞絡為三焦相火之配而並行於経也，其両腎本為一臓，初未嘗有左右之分。而越人始分之，亦不言其為相火之臓。叔和立説，以三焦合命門為表裡，亦有深意存焉。蓋謂腎属陰而本主乎静，静則陽孕於其中陽既孕矣，其能純乎静而無生気之動歟。若経所謂腎属水，受五臓六腑之精而蔵之，是陽帰之陰而成孕者也。又謂腎為作強之官，伎巧出焉，陽出之陰而化生者也。是故腎為一臓配五行而言者，則属之水矣。以其両腎之形有二象而言者，亦得以左右分陰陽剛柔而命為五臓之根元也。以左為陰，右為陽，陰為水，陽為火，水為血，火為気，於是左腎之陰水生肝木，肝木生心火，右腎之陽火生脾土，脾土生肺金，其四臓之於腎，猶枝葉之出於根也。雖然，但不可独指右腎為命門耳。経曰：太衝之地，名曰少陰，少陰之上，名曰太陽，太陽根起於至陰，結於命門。按王注：《霊枢経》云：命門者目也。抑考《明堂》、《銅人》等経，命門一穴在脊中行第十四椎下陥中両腎之間。夫両腎固為真元之根本，性命之所関，雖為水臓，而実有相火寓乎其中，象水中之龍火，因其動而発也。愚意当以両腎総号為命門，其命門穴正象門中之棖闑，司開闔之象也。惟其静而闔，涵養乎一陰之真水；動而開，鼓舞乎龍雷之相火。夫水者常也，火者変也。若独指乎右腎為相火，以為三焦之配，尚恐立言之未精也，未知識者以為何如？</t>
  </si>
  <si>
    <t>●15　或問：《内経》所謂壮火之気衰，少火之気壮，壮火食気，気食少火，壮火散気，少火生気，何謂也？曰：王太僕已有註文，但未甚詳耳，請陳一得如下：夫壮火之気衰、少火之気壮者，言造化勝復之理，少而壮，壮而衰，衰而復生，循環無端，生生不息。経雖不言衰而復生，其理実在其中矣。壮火食気者，言元気見食於壮火也。気食少火者，言元気見助於少火也。壮火散気謂耗散元気，少火生気謂滋生元気，此二句申明上文二句之言耳。蓋火不可無，亦可少而不可壮也，少則滋助乎真陰，壮則焼爍乎元気。陰陽造化之理，無往不復，夫火壮而亢極，則兼水化以制之。経曰亢則害，承乃制也。又曰制則生化。故壮火衰而少火復生，是以陰陽調和，万物生旺，四時生長化収蔵之道，即此理也。以人論之，胚胎未成之初，先生二腎以涵養真陰，是故名為元気，天一生水之義焉，然後肝心脾肺以及五腑相継而生。五臓五腑之外，又有胞絡相火，遊行於三焦之間，故以三焦為配，二者皆有名無実之腑臓，蓋相火無定位故也。抑考先哲有曰：天非此火，不能生物；人非此火，不能有生。言其不可無也，此非少火生気之意乎。又曰：火与元気不両立，一勝則一負。言其不可亢也，又非壮火散気之謂乎。管見如斯，未知是否？</t>
  </si>
  <si>
    <t>●16　或問：越人《難経》第一難中所謂：十二経皆有動脈，独取寸口以決五臓六腑死生吉凶之法。又曰：寸口者，脈之大会，手太陰之脈動也。夫寸口一脈，何以能決臓腑死生吉凶乎？鰲峰熊氏注為右寸，謂右寸之属肺也。四明張氏注為両寸，謂脈会太淵穴也。二説不同，其孰非而孰是歟？請明以告我。曰：古聖立法，以三部九候決人死生，以六臓六腑分配於六部之中，故可以験人臓腑之吉凶也，殊不知《内経》言寸口者頗多，悉兼関尺而言也，大槩古人以寸口為六脈之総名耳。不然，《内経》何以言寸口之脈中手短者曰頭痛，寸口脈中手長者曰足脛痛，寸口脈中手促上擊者肩背痛，若此之類，莫能尽述。先哲注謂中手為医者之中指也，然則非病者之関脈乎。夫越人之《難経》，因《内経》而作，故有是語。今之注者，皆以己意妄釈，故与経旨不合。学者宜再思之。</t>
  </si>
  <si>
    <t>●17　或問：《難経》第八難曰：寸口脈平而死者，何謂也？然。諸十二経脈者，皆繫於生気之源。所謂生気之源者，十二経之根本也，謂腎間動気也，此五臓六腑之本，十二経之根，呼吸之門，三焦之源，一名守邪之神。故気者，人之根本也，根絶則茎吐枯矣。寸口脈平而死者，生気独絶於内也。夫所謂腎間動気者，釈者皆指為両尺。両尺既絶，何謂寸口脈平？何不言尺中腎脈，而言腎間動気？請明弁以釈吾疑，幸甚。曰：此言寸口脈平而死者，亦兼関尺而論也。腎間動気者，臍下気海丹田之地也。或曰：臍下中行，乃任脈所属，与腎何相干哉？曰：各開寸半為第二行，皆属足少陰腎経。其臍与背後命門穴対，各開寸半，腎腧穴也。故丹田気海与腎脈相通，為腎之根也。又若有生之初，先生二腎，胞系在臍，故気海丹田実為生気之源，十二経之根本也。或曰：寸口既平，奚疑其死乎？曰：此為病劇形脱者論耳。《内経》曰：形肉已脱，九候雖調者死。凡見人之病劇者，人形羸瘦，大肉已脱，雖六脈平和，猶当診候足陽明之衝陽与足少陰之太渓。二脈或絶，更候臍下腎間之動気。其或動気未絶，猶有可生之理；動気如絶，雖三部平和，其死無疑矣。医者其可不詳察乎。</t>
  </si>
  <si>
    <t>●18　或問：《内経》有曰：陽明病甚，則棄衣而走，登高而歌，或不食数日，而逾垣上屋，所上之処，皆非素所能也。素非所能，因病而不食，反能登非常之処，豈有是哉？曰：《難経》有云：重陽者狂，重陰者顛。又曰：顛多喜而狂多怒。所謂重陽者，三部陰陽脈皆洪盛而牢，故病強健而有力，故名曰狂。謂重陰者，三部陰陽脈皆沈伏而細，故病疲倦而無力，故名曰顛。嘗見東陽楼氏一少年病狂，一日天風大作，忽飛上於邑東之塔巓，且歌且哭，其塔実無容歩之堦，衆皆以為怪。予思龍乃純陽之物，伏蟄於海内，其身止有鱗甲，且無羽翼，遇陽気升騰之日，則借風雲之勢而能飛騰，即此義也，奚足為怪哉。</t>
  </si>
  <si>
    <t>●19　或問：《難経》五十三難曰：経言七伝者死，間臓者生。然。七伝者，伝其所勝也。間臓者，伝其子也。何以言之？仮令心病伝肺，肺病伝肝，肝病伝脾，脾病伝腎，腎病伝心，一臓不再傷，故言七伝者死也。間臓者，伝其所生也。仮令心伝脾，脾伝肺，肺伝腎，腎伝肝，肝伝心，是子母相伝，周而復始，如環無端，故言生也。夫経文所謂七伝者，拠其数止六伝而已。謂一臓不再傷，按其数乃有四臓不再受傷。且其間臓之理，未聞有発明之旨，釈者止是随文解義而已，請明弁以釈吾疑可乎？曰：夫此条，言虚労之証也。其所謂七伝者，心病上必脱腎病伝心一句。其一臓不再傷，当作三臓不再傷。皆伝写之誤耳。蓋虚労之証，必始於腎経，五臓従相剋而逆伝，已尽又復伝於腎与心，則水絶滅而火大旺，故死而不復再伝彼之三臓矣。其有従相生而順伝者，蓋腎水欲伝心火，却被肝木乗間而遂伝肝木，然後伝心火，次第由順行而及於彼之三臓，而有生生不息之義，故曰間臓者生。学者其再思之。</t>
  </si>
  <si>
    <t>●20　或問：医家以水烹煮薬石，本草著名類多而未詳其用。曰長流水，曰急流水，曰順流水，曰逆流水，曰千里水，曰半天河水，曰春雨水，曰秋露水，曰雪花水，曰井花水，曰新汲水，曰無根水，曰菊英水，曰潦水，曰甘瀾水，曰月窟水，夫何一水之用而有許多之名，必其能各有所長，請逐一明言其故無吝。曰：謂長流水者，即千里水也，但当取其流長而来遠耳，不可泥於千里者，以其性遠而通達，歴科坎已多，故取以煎煮手足四末之病，道路遠之薬，及通利大小便之用也。曰急流水者，湍上峻急之流水也，以其性速急而達下，故特取以煎熬通利二便及足脛以下之風薬也。曰順流水者，其性順而下流，故亦取以治下焦腰膝之証，及通利二便之用也。曰逆流水者，漫流洄瀾之水也，以其性逆而倒流，故取以調和発吐痰飲之剤也。曰半天河水者，即長桑君授扁鵲飲以上池之水，乃竹籬藩頭管内之積水耳，取其清潔自天而降，未受下流汙濁之気，故可以為煉還丹、調仙薬之用也。曰春雨水者，立春日空中以器盛接之水也，其性始得春升生髪之気，故可以煮中気不足、清気不升之薬也。……曰秋露水者，其性稟収斂粛殺之気，故可取以烹煎殺祟之薬，及調敷殺癩蟲疥癬諸蟲之剤也。曰井花水者，清晨井中第一汲者，其天一真精之気浮結於水面，故可取以烹煎補陰之剤，及修煉還丹之用。今好清之士，毎日取以烹春茗，而謂清利頭目最佳，其性味同於雪水也。曰菊英水者，蜀中有長寿源，其源多菊花，而流水四季皆菊花香，居人飲其水者，寿皆二三百歳，故陶靖節之流好植菊花，日採其花英浸水烹茶，期延寿也。日新汲水者，井中新汲水未入缸甕者，取其清潔無混雑之剤，故用以烹煮薬剤也。日甘瀾水者，器盛水，以物揚躍，使水珠沫液盈於水面，其水与月窟水性同，取其味甘温而性柔，故可以烹傷寒陰証等薬也。曰潦水者，又名無根水，山谷中無人跡去処，新土科凹中之水也，取其性不動揺而有土気内存，故可以煎熬調脾進食以補益中気之剤也。夫本草雖有諸水之名，而未詳言其用，今故述之，以為後学之矜式云。</t>
  </si>
  <si>
    <t>●21　或問：丹渓治腫脹之証，専主乎土敗木賊、湿熱相乗為病。東垣又多主乎寒，言病機諸腹脹大皆属於熱之語，乃言傷寒陽明経大実大満之証也。又云：熱脹少而寒脹多。二説不同，其孰非而孰是歟？曰：東垣，北方人也，其地土高燥，湿熱少而寒気多，故有是論。我丹渓先生，生長於東南之地，故病此者尽因脾虚受湿，肝木大旺，故言然也。或曰：二説不同之義，既得聞命矣。而丹渓治腫之大法曰：必須養肺以制木，使脾無賊邪之慮，滋腎以制火，使肺得清化之源，断妄想以保母気，却塩味以防助邪，以大剤人参、白朮補脾，使脾気得実，自能健運升降。此千載不易之定論，万挙五全之妙法也，活人多矣。嘗用此法以治黄腫之証，反加悶乱，增劇不安。改用香附、蒼朮、厚朴之剤，反獲全功。窃思水腫与黄腫，皆是湿熱傷脾所致，何治法之不同歟？曰：夫水腫之証，蓋因脾土虚甚而肝木太過，故水湿妄行其中，雖有清痰留飲，実無欝積膠固，故以参朮為君，而兼以利水清金去湿熱之薬，此標本兼該之治，故有十全之功也。彼黄腫者，或酒疸，或谷疸，沈積頑痰，膠固欝結於其中，故或為痃癖，或為積聚，是以積於中而形於外，蓋因土気外形而黄也。故宜以厚朴、蒼朮、香附、陳皮之類，以平其土気之敦阜，用鉄粉、青皮之類，以平其木気之有餘，加以曲糵，助脾消積。退黄之後，仍用参朮等補脾之剤，以収十全之功，此標而本之之治也。若二証之薬，易而治之，禍不旋踵，学者不可不知。</t>
  </si>
  <si>
    <t>●22　或問：飢甚方食，而食反不運化，多為嘔吐呑酸等証，何也？曰：飢而即食，渇而即飲，此造化自然之理也。飢不得食，胃気已損，脾気已傷，而中気大不足矣。遇食大嚼，過飽益甚，是以大傷胃気，軽則呑酸噁心，重則悪寒発熱，而為内傷等証者多矣。又或負重遠行，辛苦飢甚，遇食太過，則四肢倦怠矣。若又強力復行，適遇風雨外襲，遂成内傷挟外感之証，或為腫脹危篤之疾。養生君子，切宜防微杜漸，戒之戒之！</t>
  </si>
  <si>
    <t>●23　或問：針法有補瀉迎随之理，固可以平虚実之証。其灸法不問虚実寒熱，悉令灸之，其亦有補瀉之功乎？曰：虚者灸之，使火気以助元陽也；実者灸之，使実邪随火気而発散也；寒者灸之，使其気之復温也；熱者灸之，引欝熱之気外発，火就燥之義也。其針刺雖有補瀉之法，予恐但有瀉而無補焉。経謂瀉者迎而奪之，以針迎其経脈之来気而出之，固可以瀉実矣；謂補者随而済之，以針随其経脈之去気而留之，未必能補虚也。不然，内経何以曰，無刺熇熇之熱，無刺渾渾之脈，無刺漉漉之汗；無刺大労人，無刺大飢人，無刺大渇人，無刺新飽人，無刺大驚人。又曰，形気不足，病気不足，此陰陽皆不足也，不可刺；刺之，重竭其気，老者絶滅，壮者不復矣。若此等語，皆有瀉無補之謂也，学者不可不知。</t>
  </si>
  <si>
    <t>●24　或問：虚損之疾，世俗例用局方十全大補湯以補之，其方実為諸虚之関鍵也，用参、耆、苓、朮、甘草以補気虚，用芎、帰、芍薬、地黄、肉桂以補血少，吾子将何以議之乎？曰：此薬乃気血両虚之剤，或血虚而気尚実，或気虚而血尚充者，其可一例施乎？《内経》曰：毒薬以治其病。蓋薬性各有能毒，然中病者，借其能以獲安；不中病者，徒惹其毒以增病耳。仮如心、脾二経虚損，当以茯苓補之，虚而無汗及小水短少者，服之有功；虚而小便数者，多服則令人目盲；虚而多汗者，久服損真気，夭人天年，以其味淡而利竅也。又如肺気弱及元陽虚者，当以黄耆補之，然肥白人及気虚而多汗者，服之有功；若蒼黒人腎気有餘而未甚虚者，服之必満悶不安，以其性塞而閉気也。甘草為健脾補中及瀉火除煩之良剤，然嘔吐与中満及嗜酒之人，多服必斂膈不行而嘔満增劇，以其気味之甘緩也。川芎為補血行血、清利頭目之聖薬，然骨蒸多汗及気弱人，久服則真気走散而陰愈虚甚，以其気味之辛散也。生地黄能生血脈，然胃気弱者，服之恐損胃不食。熟地黄補血養血，然痰火盛者，恐泥膈不行。人参為潤肺健脾之薬，若元気虚損者，不可缺也；然久嗽、労嗽、喀血，欝火在肺分者，服之必加嗽增喘不寧，以其気味之甘温滞気然也。白芍薬為涼血益血之剤，若血虚腹痛者，豈可缺歟；然形瘦気弱、稟賦素虚寒者，服之恐伐発生之気，以其気味之酸寒也。薬性能毒，未易悉挙，学者宜究本草之詳，不可妄施以殺人也。</t>
  </si>
  <si>
    <t>●25　或問：《脈経》謂一息四至以上為無病常人之脈，今見無病之人，或有一息五至有奇者，有一息三至無餘者，何如是之異乎，曰：生成之脈，豈無緩急遅数之殊歟。経曰：性急脈亦急，性緩脈亦緩。大抵脈緩而遅者多寿，脈急而数者多夭。経曰：根於中者命曰神機，神去則機息。蓋気血者，人身之神也。脈急数者，気血易虧而神機易息，故多夭；脈遅緩者，気血和平而神機難損，故多寿。先哲論江海之潮，即天地之噓吸，昼夜止二升二降而已；人之呼吸，昼夜一万三千五百息。故天地之寿，悠久而無疆；人之寿延者，数亦不満百也。管見如斯，未知是否？</t>
  </si>
  <si>
    <t>●26　或問：有人寸、関、尺三部之脈，按之絶無形跡，而移於手陽明経陽渓与合谷之地動者，何歟？曰：手太陰経肺与手陽明大腸，一臓一腑，相為表裡，其列缺穴乃二経之絡脈，故脈従絡而出於陽明之経，此為妻乗夫位，地天交泰，生成無病之脈耳，学者可不暁歟！</t>
  </si>
  <si>
    <t>●27　或問：婦人産後之証，丹渓謂当以大補気血為主治，雖有雑証，以末治之。又曰：産後中風，切不可作風治而用風薬。然則産後不問諸証，悉宜大補気血乎？曰：詳「主末」二字，其義自明。若夫気血大虚，諸証雑揉，但虚而無他証者，合宜大補気血自愈。或因虚而感冒風寒者，補気血薬帯駆風之剤。或因脾虚而食傷太陰者，補気血薬加消導之剤。或因瘀血悪露未尽而悪寒発熱者，必先逐去瘀血悪露，然後大補。経曰：有本而標之者，有標而本之者。又曰：急則治其標，緩則治其本。丹渓「主末」二字，即標本之意耳。臨証之際，其於望聞問切之間，豈可不弁乎。若一例施之以補，豈非刻舟求剣之術耶。</t>
  </si>
  <si>
    <t>●28　或問：妊娠之婦，有按月行経而胎自長者，有三、五個月間其血大下而胎不堕者，或及期而分娩，或逾月而始生，其理何歟？曰：其按月行経而胎自長者，名曰盛胎，蓋其婦血気充盛，養胎之外，其血猶有餘故也。其有数月之胎而血大下，謂之漏胎，蓋因事触動任脈，故血下而未傷於子宮故也。雖然，孕中失血，胎雖不堕，其気血亦虧，多致逾月不産，予曾見有十二、三月或十七、八月或二十四、五個月生者往往有之，倶是気血不足，胚胎難長故耳。凡十月之後未産者，当服大補気血之薬以培養之，庶分娩之無憂也，学者不可不知。</t>
  </si>
  <si>
    <t>●29　或問：丹渓所謂難産之婦，皆是八、九個月内不能謹，以致気血虚故也，請問其旨何歟？曰：蓋婦人有娠，大不宜与丈夫同寝。今人未諳此理，至於八、九個月内猶有房事。夫情欲一動，気血随耗。蓋胎孕全仗気血培養，気血既虧則胎息羸弱。日月既足，子如夢覚，即欲分娩，遂能拆胞求路而出，胞破之後，其胞中之漿水沛然下流，胎息強健者，即翻身随漿而下，此為易産者也。胎息倦弱者，猶如焚寐未醒，転頭遅慢，不能随漿而出，胞漿既干，則汙血閉塞其生路，是以子無所向，遂致横生逆産。臨産之際，若見漿下而未分娩者，便当憂恐，急服催生之薬，如蜀葵子之類，逐去悪血，道路通達，庶有速産之功。医者不可不知此意。</t>
  </si>
  <si>
    <t>●30　或問：山居＠＠　</t>
  </si>
  <si>
    <t>●31　或問：中風之候，皆半身不遂，其有遷延歳月不死者，何也？曰：如木之根本未甚枯，而一辺之枝幹先萎耳。経曰：根於中者命曰神機，神去則機息（言動物也）。根於外者命曰気立，気止則化絶（言植物也）。夫神機未息，亦猶気化之未絶耳，故半身雖不運用，然亦未至於機息而死也。古所謂癱瘓者，亦有深意存焉。言癰者坦也，筋脈弛縦坦然而不挙也。瘓者渙也，血気散慢渙然而不用也。或曰：其為治之法，与諸痹同乎？曰：不同也。経謂風、寒、湿三気合而成痹，故曰痛痹（筋骨掣痛），曰著痹（著而不行），曰行痹（走痛不定），曰周痹（周身疼痛），皆邪気有餘之候也。其癱瘓者，或血虚，或気虚，皆正気不足之証。其治法故不同也。惟痿痹属血虚，麻痹属気虚，与癱瘓治法大同而小異焉。学者宜加詳察，毋蹈乎実実虚虚之覆轍云。</t>
  </si>
  <si>
    <t>●32　或問：雀目之証，遇晩則目不見物，至暁復明，此何病使然？曰：是則肝虚之候也。或曰：肝常慮其有餘，然亦有不足者乎？曰：邪気盛則実，正気奪則虚。其人素稟血虚，適遇寅申二年，少陽相火司天，厥陰風木在泉，火炎於上，木欝於下。夫胞絡相火既盛，則心血沸淖而乾凅。経曰：天明則日月不明，邪害空竅。蓋心出血，肝納血，心血既凅，則肝無攸受。経又曰：目得血而能視。縁肝開竅於目，肝既無血，則目瞀而不明矣。或曰：目瞀不明，既得聞命矣，其晩暗而暁復明者何也？曰：木生於亥、旺於卯而絶於申，至於酉戌之時，木気衰甚，遇亥始生，至日出於卯之地，木気稍盛而目復明矣。雖然，終不能瞭然如故。或曰：雀目之患，終変為黄脹而死，何也？曰：木絶於申，乃水土長生之地，木気萎和，土気敦阜，経謂気有餘則制已所勝而侮所不勝，此土気有餘而侮所不勝之木也。或曰：治法何如？曰：先宜地黄、芎、帰等薬，以補益其腎肝之不足；次用厚朴、蒼朮、陳皮之類，平其土気之有餘。此乃略示端倪耳，医者自宜臨証斟酌而処治之，慎不可按図而索驥也。</t>
  </si>
  <si>
    <t>●33　或問：小児気喘，世俗例以為犯土，謂犯其土皇也。或安碓，或作灶，或浚井填塞、開通溝渠等事，適遇小児気喘，遂云犯土無疑矣。信聴術士退土，或書符命貼於動土之処，或呪法水焚符調服，或按家之九宮，謂土皇居於何宮，太陽落在何宮，当取太陽之土与児飲之，能釈土皇之厄而喘定，間亦有験者。夫歴代医書汗牛充棟，何不該載而遺此証為黄冠之流医治歟？請明以告我。曰：夫小児発喘，多因風寒外束，腠理壅遏，而肺気不得宣通而為病耳。治法当用銭氏瀉白散或三拗湯等剤，使腠理開通，肺気舒暢而喘息定矣。或因吐瀉之後而中気不足，亦使短気而喘。治用銭氏益黄散、東垣補中益気湯，或用伏龍肝，湯泡放温飲之，其喘立定者有之。蓋脾土大虚，必借土気以培益之。其術士窺窃此意，而巧立名色，而謂太陽之土能安土也。夫小児之証不一，或慢驚直視而喘，或肺脹気促而喘，縦取太陽土盈盎以沃之，亦莫能救其万一。医者自宜検方按法調治，毋聴末流之俗以致惑焉。</t>
  </si>
  <si>
    <t>●34　或問：婦人懐鬼胎者何歟？曰：昼之所思，為夜之所見。凡男女之性淫而虚者，則肝腎之相火無時不起，故労怯之人多夢与鬼交。夫所謂鬼胎者，偽胎也。非実有鬼神交接而成胎也。古方有云：思想無窮，所願不遂，為白淫白濁，流於子宮，結為鬼胎，乃本婦自己之血液淫精，聚結成塊，而胸腹脹満，儼若胎孕耳，非偽胎而何。或曰：嘗閲滑伯仁医験，謂仁孝廟廟祝楊天成一女，薄暮遊廟廡，見黄衣神覚心動，是夕夢与之交，腹漸大而若孕，邀伯仁治，診之，曰此鬼胎也，其母道其由，与破血墜胎之薬，下如蝌蚪魚目者二升許遂安，此非与神交乎？曰：有是事而実無是理，豈有土木為形，能与人交而有精成胚胎耶。噫！非神之惑於女，乃女之惑於神耳。意度此女，年長無夫，正所謂思想無窮，所願不遂也。有道之士，勿信乎邪説之惑焉。</t>
  </si>
  <si>
    <t>●35　或問：鰲峰熊氏纂集《運気全書》及撰為《傷寒鈐法》，以病者之所生年月日時，合得病之日期，推算五運六気，与傷寒六経証候無不吻合，謂某日当得某経，某経当用某薬，而以張仲景一百一十有三方按法施治，如太陽無汗麻黄湯、有汗桂枝湯之類，使後学能推此法，不須問証察脈，但推算病在此経，即用此経之薬，実為医家之捷径妙訣也，吾子可不祖述乎？曰：此馬宗素無稽之術，而以世之生霊為戯玩耳。窃謂上古聖人，仰観天文，俯察地理，以十干配而為五運，以十二支合而為六気，天以六方寓之，歳以六気紀之，以天之六気，加臨於歳之六節，五行勝復盈虧之理，無有不験。伝曰：天之高也，星辰之遠也，苟求其故，千歳之日至可坐而致也。今草莽野人，而以人之年命，合病日而為運気鈐法，取仲景之方以治之，是蓋士師移情而就法也，殺人多矣。知理君子，幸勿蹈其覆轍云。</t>
  </si>
  <si>
    <t>●36　或問：龐安常《傷寒総病論》所載時行瘟疫，謂春有青筋牽証，其候頚背双筋牽急，先寒後熱，腰強急，脚縮不伸，胻中欲折，或眼黄，項背強直。夏有赤脈㩌証，其候口乾舌裂咽塞，戦掉驚動不定。秋有白気狸証，其候経絡壅滞，皮毛堅竪発泄，体熱生斑，気喘引飲。冬有黒骨瘟証，其候腰痛欲折，胸脇如刀刺切痛，心腹膨脹。四季有黄肉随証，其候頚下結核，頭重項直，或皮肉強硬而隠隠発熱。嘗聞医有賢愚，疾無今古，近年以来，未嘗有以上諸証，何今古之不同歟？請明言其故，幸甚！曰：瘟疫之証，素無定体，或気運之変遷，或世情之不古。愧予年逾八旬，略未見此異証，或世有之而予未之見歟？抑亦見之而予未之識歟？安常稟出類抜萃之資，為一代名世之士，著述方書以為後学之規範，豈好為異説以欺世罔俗哉，姑録之以俟達者再論。</t>
  </si>
  <si>
    <r>
      <t>●37　或問：龐安常《傷寒総病論》所載《聖散子方》，謂出於蘇子瞻尚書所伝，又謂其方不知所従来，而故人巣君谷世宝之，以治瘟疫之疾，百不失一。安常賛曰：自古論病，惟傷寒至為危急，表裡虚実，日数証候，応汗応下之法，差之毫釐，輒至不救，而用聖散子者，一切不問。陰陽二感，或男女相易，状至危篤者，連飲数剤，則汗出気通，飲食漸進，神宇完復，更不用諸薬，連服取瘥；其餘軽者，心額微汗，正爾無恙。薬性少熱，而陽毒発狂之類，入口即覚清涼，殆不可以常理論也。時疫流行，平旦輒煮一釜，不問老少良賎，各飲一大盞，則時気不入其門。平居無病，能空腹一服，則飲食甘美，百疾不生，真済世衛家之宝也。吾子何不遵其法多合，以済世之瘟疫，豈非積徳之一事乎？曰：予閲其方，殆与医道不合，蓋其薬味，止是燥熱助火之剤，別無祛邪除瘴之能。如黒附子、高良薑、呉茱萸、石菖蒲、麻黄、細辛、半夏、厚朴、肉豆</t>
    </r>
    <r>
      <rPr>
        <sz val="11"/>
        <color theme="1"/>
        <rFont val="游ゴシック"/>
        <family val="3"/>
        <charset val="136"/>
        <scheme val="minor"/>
      </rPr>
      <t>蔻</t>
    </r>
    <r>
      <rPr>
        <sz val="11"/>
        <color theme="1"/>
        <rFont val="游ゴシック"/>
        <family val="2"/>
        <charset val="128"/>
        <scheme val="minor"/>
      </rPr>
      <t>、防風、藿香，豈非辛烈燥熱之剤乎。其茯苓、蒼朮、藁本、猪苓、沢瀉、独活、甘草，稍温不熱。雖有柴胡、芍薬、枳殻三味之涼，恐一杯之水，難救一車薪之火。夫熱薬治熱病，《素問》謂之従治，又謂之反治，又謂之劫剤。然此方必当時適遇瘟疫之身熱無汗，或日期已過，邪気欲去正気将復之際，偶投一服二服，劫而散之者有之。由是衆皆以為得神仙之法，争録其方以伝於世，正所謂訛上伝訛也，豈可以大釜煎煮令一傢倶飲乎，又豈可令無病之人空腹服此熱薬乎。用薬者若不執之以理，而謂不殺人者，予未之信也。安常為一代之名医，而載此方於傷寒論中，而謂能博施済衆，亦賢者之過焉。</t>
    </r>
  </si>
  <si>
    <r>
      <t>●38　或問：発砂之証，古方多不該載。世有似寒非寒，似熱非熱，四体懈怠，飲食不甘，俗呼為砂病。其治或先用熱水蘸搭臂膊而以苧麻刮之，甚者或以針刺十指出血，或以香油燈照視身背有紅点処皆烙之，以上諸法，皆能使腠理開通，血気舒暢而愈。此為何病？又何由而得之乎？曰：《内経》名為解㑊，原其所因，或傷酒，或中湿，或感冒風寒，或房事過多，或婦人経水不調，血気不和，皆能為解㑊，証与砂病相似，実非真砂病也。夫砂病者，嶺南煙瘴之地多有之矣。詩云：為鬼為蜮，則不可得。注云：蜮，短狐也，江淮間多有之，能含砂以射水中人影。唐詩云：射工巧俟遊人影。亦謂此也。人不見其形，若被其毒，輒為寒熱而病。一曰：蜮如鱉，有三足，一名射影，病瘡如疥。《埤雅》曰：有一角横在口前，如弩檐，臨其角端，曲如上弩，以気為矢，因水勢以射人，俗呼水弩，鵝能食之。本草云：渓毒、砂虱、水弩、射工、蜮、短狐、蝦鬚之類，倶能含砂射人。被其毒者，則憎寒壮熱，百体分解，若傷寒初発之状，彼土人治法，以手捫摸痛処，用芋葉或甘蔗葉巻角入肉，以口吸出其砂，外用生大蒜搗膏封貼瘡口即愈。諸蟲惟蝦鬚最毒，若不早治，十死七八，其毒深入於骨，若蝦鬚之状，其瘡類乎疔腫。彼地有鸂鶒、</t>
    </r>
    <r>
      <rPr>
        <sz val="11"/>
        <color theme="1"/>
        <rFont val="游ゴシック"/>
        <family val="3"/>
        <charset val="136"/>
        <scheme val="minor"/>
      </rPr>
      <t>鸀鳿</t>
    </r>
    <r>
      <rPr>
        <sz val="11"/>
        <color theme="1"/>
        <rFont val="游ゴシック"/>
        <family val="2"/>
        <charset val="128"/>
        <scheme val="minor"/>
      </rPr>
      <t>等鳥，専食以上諸蟲，凡遇此病，即以此鳥毛糞焼灰服之，及篭此鳥於病者身畔吸之，其砂聞気自出而病安也。其他無此諸蟲之地，実非真砂証也。管見如斯，学者更宜博訪，以長見聞可也。</t>
    </r>
  </si>
  <si>
    <t>●39　或問：痞与痃癖積聚癥瘕，病雖似而其名各不同，請逐一条陳其説，以暁後学可乎？曰：痞者否也，如《易》所謂天地不交之否，内柔外剛，万物不通之義也。物不可以終否，故痞久則成脹満而莫能療焉。痃癖者懸絶隠僻，又玄妙莫測之名也。積者跡也，挟痰血以成形跡，亦欝積至久之謂爾。聚者緒也，依元気以為端緒，亦聚散不常之意云。症者徴也，又精也，以其有所徴験，及久而成精萃也。瘕者仮也，又遐也，以其仮借気血成形，及歴年遐遠之謂也。大抵痞与痃癖乃胸膈間之候，積与聚為肚腹内之疾，其為上中二焦之病，故多見於男子。其症与瘕独見於臍下，是為下焦之疾，故常得於婦人。大凡腹中有塊，不問積聚癥瘕，倶為悪候，切勿視為尋常等疾而不求医早治，若待脹満已成，胸腹鼓急，雖倉扁復生，亦莫能救其万一，遘斯疾者，可不懼乎！</t>
  </si>
  <si>
    <t>●40　或問：……或曰：今之夢寐中而常魘者，似有鬼神所附之状，何也？曰：然。夢寐間常魘者，蓋火起於下而痰閉於上，心血虧欠而心神失守故爾，豈有鬼神所附之理哉，賢者願無惑焉。</t>
  </si>
  <si>
    <t>●41　或問：古老医家有禁呪一科，今何不用？曰：禁呪科者，即《素問》祝由科也，立教於龍樹居士，為移精変気之術耳。可治小病，或男女入神廟驚惑成病，或山林渓谷衝斥悪気，其証如酔如痴，如為邪鬼所附，一切心神惶惑之証，可以借呪語以解惑安神而已。古有龍樹呪法之書行於世，今流而為師巫，為降童，為師婆，而為扇惑人民、哄嚇取財之術。噫！邪術惟邪人用之，知理者勿用也。</t>
  </si>
  <si>
    <t>●42　或問：丹渓所謂有外感挟内傷者有内傷挟外邪者，其証何如而見？当以何法而治？請詳以語之。曰：仮如先因労役過度，飲食失節，而其体已解㑊，又為感冒風寒而作，其証必悪寒発熱，頭身懼痛，右手気口及関脈則大於左手人迎及関脈二倍，而両手陽脈倶有緊盛之勢，此内傷重而外感軽，謂之内傷挟外邪也，治法必以東垣補中益気湯為主，加以防風、羌活、柴胡之類。或先因秋冬之月触冒風寒，欝積已久欲発未発之間，而加之飲食労倦触動而発，其証必大悪風寒，頭身大痛而大発熱，左手人迎及関中脈則大於右手気口及関脈一二倍，而両手陽脈亦各有緊盛之勢，此外感重而内傷軽，謂之外感挟内傷也，治法必以仲景《傷寒論》六経見証之薬為主治，少加以補中健脾之剤。夫外感重者，宜先攻而後補（攻者汗下之類）；内傷重者，宜先補而後攻；二証倶重，宜攻補兼施。或曰：労倦飲食二者倶甚而為大熱之証，欲補則飲食填塞胸中，恐愈增胞悶，欲消導則恐元気愈虚而病益甚，其将何法以処治乎？曰：此正王安道所論不足中之有餘証也，必宜攻補兼施，以補中益気湯，間与丹渓導痰補脾飲，加神麯、麦芽之属，甚者以東垣枳実導滞丸之類，与補中益気湯間而服之，食去而虚証亦除，是亦攻補兼施之法也。医者誠能斟酌権宜而処治之，無有不安之理也。</t>
  </si>
  <si>
    <t>●43　或問：人之寿夭，各有天命存焉，凡人有生必有死，自古皆然，医何益乎？曰：夫所謂天命者，天地父母之元気也，父為天，母為地，父精母血盛衰不同，故人之寿夭亦異。其有生之初，受気之両盛者（父母元気皆壮盛也，余仿此），当得上中之寿；受気之偏盛者，当得中下之寿；受気之両衰者，能保養僅得下寿，不然多夭折。雖然，又不可以常理拘泥論也，或風寒暑湿之感於外，飢飽労役之傷乎内，豈能一一尽乎所稟之元気耶。故上古神農氏嘗百草、制医薬，乃欲扶植乎生民各得尽乎天年也。今時人有不信医而信巫枉死者，皆不得尽乎正命而与巌牆桎梏死者何異焉。或曰：今之推命者，皆以所生日時之天上星辰，推算其生死安危，無不節節応験。子以父母之元気為天命，恐非至当之語。曰：天人之理，盛衰無不吻合，如河出図，洛出書，聖人取以画八卦而成《易》書。凡人之一動一静，与夫吉凶消長之理，進退存亡之道，用之以卜筮，毫髪無差。雖然，全賢諄諄教誨，必使尽人事以副天意，則凶者化吉，亡者得存，未嘗令人委之於天命也。伝曰：修身以俟命而已矣。是故医者可以通神明而権造化，能使夭者寿而寿者仙，医道其可廃乎。</t>
  </si>
  <si>
    <t>●44　或問：先哲謂諸痛為実，諸癢為虚。丹渓亦曰：諸痛不可用参耆，蓋補其気，気旺不通而痛愈甚。然則凡病痛者，例不可用参耆等薬乎？曰；以上所論諸痛，特指其気実者為言耳，如暴傷風寒，在表作痛，或因七情九気怫欝不得宣通而作痛者，固不可用補気薬也。若夫労役傷形，致身体解㑊而作痛者，或大便後及大瀉痢後気血虚弱，身体疼痛及四肢麻痹而痛，或婦人産後気血倶虚，致身体百節疼痛等病，其可不用参耆等補気薬乎，学者毋執一也。</t>
  </si>
  <si>
    <t>●45　或問：寸、関、尺三脈部位，既得聞命矣。外有人迎、気口、神門三脈，其位安在？請明以告我。曰：按《活人書》謂左手関前一分，人迎是也。右手関前一分，気口是也。又按経脈謂左手人迎以前寸口脈，即知人迎在病人左手関前寸後之位，診者右手食指与中指両岐之間是也。又謂右手気口以前寸口脈，即知気口在病人右手関前寸後之位，診者左手食指与中指両岐之間是也。経又曰：両手神門以後尺中脈，即知神門各在病人両手関後寸前之位，診者中指与無名指両岐之間是也。今人多不識此，或指人迎於左関，或指人迎於左寸，或指気口於右関，或指気口於右寸，或指神門於両関相対者，皆非也，学者可不審乎。</t>
  </si>
  <si>
    <t>●46　或問：薬性有相畏相悪相反，而古方多有同為一剤而用者，其理何如？曰：若夫彼畏我者，我必悪之，我所悪者，彼必畏我，蓋我能制其毒而不得以自縦也。且如一剤之中，彼雖畏我，而主治之能在彼，故其分両，当彼重我軽，略将以殺其毒耳；設我重彼軽，制之太過，則尽奪其権而治病之功劣矣。然薬性各有能毒，其所畏者畏其能，所悪者悪其毒耳。如仲景制小柴胡湯，用半夏、黄芩、生薑三物同剤，其半夏、黄芩畏生薑，而生薑悪黄芩、半夏，因其分両適中，故但制其慓悍之毒，而不減其退寒熱之能也。其為性相反者，各懐酷毒，如両軍相敵，決不与之同隊也。雖然，外有大毒之疾，必用大毒之薬以攻之，又不可以常理論也。如古方感応丸用巴豆、牽牛同剤，以為攻堅積薬。四物湯加人参、五霊脂輩，以治血塊。丹渓治屍瘵二十四味蓮心散，以甘草芫花同剤，而謂妙処在此。是蓋賢者真知灼見方可用之，昧者固不可妄試以殺人也。夫用薬如用兵，善用者置之死地而後存，若韓信行背水陣也，不善者徒取滅亡之禍耳，可不慎哉！</t>
  </si>
  <si>
    <t>●47　或問：当帰一物，雷公謂頭破血，身和血，尾止血。東垣又云頭止血，身養血，尾破血。二説不同，豈無帰一之論乎？請明以告我。曰：東垣曰：当帰者，使気血各有所帰之功之号也。蓋其能逐瘀血，生新血，使血脈通暢，与気並行，周流不息，故云然。又曰：中半以上，気脈上行，天気主之，中半以下，気脈下行，地気主之，身則独守乎中而不行也，故人身之法象亦猶是焉。予謂瘀血在上焦与上焦之血少，則用去芦上截；瘀血在下焦与下焦之血虚，則用下截之尾；若欲行中焦之瘀与補中焦之血，則用中一段之身。非独当帰，他如黄芩，用上截之虚者以降肺火，用下截之実者以瀉大腸之火，防風、桔梗之類亦然，此千古不易之定論也，学者詳之。</t>
  </si>
  <si>
    <t>●48　或問：黄柏、地黄之類，倶忌鉄器蒸搗，何歟？曰：夫地黄、黄柏之類，皆腎経薬也。銭仲陽謂腎有補而無瀉。又曰虚者補其母，実者瀉其子。蓋腎乃陰中之少陰，為涵養真元之水臓，其所以忌鉄器者，防其伐木瀉肝，恐子能令母虚也。竟無他説。</t>
  </si>
  <si>
    <t>●49　或問：本草所載竹茹、竹葉及烹竹瀝，皆云用淡竹。夫竹類頗多，未審何竹名為淡竹耶？曰：東坡蘇公之方有云：淡竹者，対苦竹為文，除苦竹之外，皆淡竹也。我丹渓先生常用早筀，俗名雷竹，此淡中之淡者也。此竹又名甜竹，以其筍之味甜也。別有一種水竹，其筍味純淡。故以上二竹皆可入薬用，縁二筍倶無焮辣之味，故知其無毒故也。如無二竹，晩筀竹亦可代用，余竹皆不可用也。</t>
  </si>
  <si>
    <r>
      <t>●50　或問：嶺表煙瘴之地，其俗平居無病之人，朝夕常噬檳榔，云可闢除山嵐瘴気之疾。吾儒有仕於彼地者，亦随其俗而噬之，果有益乎？否乎？曰：按本草檳榔味辛気温，為純陽之物，善駆逐滞気，散邪気，泄胸中至高之気，除痰癖下行，以治後重脱</t>
    </r>
    <r>
      <rPr>
        <sz val="11"/>
        <color theme="1"/>
        <rFont val="游ゴシック"/>
        <family val="3"/>
        <charset val="136"/>
        <scheme val="minor"/>
      </rPr>
      <t>疘</t>
    </r>
    <r>
      <rPr>
        <sz val="11"/>
        <color theme="1"/>
        <rFont val="游ゴシック"/>
        <family val="2"/>
        <charset val="128"/>
        <scheme val="minor"/>
      </rPr>
      <t>之証。如果有以上諸疾，用之以佐木香、芩、術等薬，無不応験。若無病衝和之胃気，而無故朝夕常噬，吾恐反泄真気，非徒無益而又害之是也。嗚呼！因習之弊，死而無悔者焉。羅謙甫曰：無病服薬，如壁里添柱。誠哉是言也。嘗聞用薬如用兵，朝廷不得已而行之，以禦冦耳；若無冦可平而無故発兵，不惟空廃糧餉，抑且害及於無辜之良民也，戒之戒之！</t>
    </r>
  </si>
  <si>
    <t>●51　或問：婦人産後諸疾，古方多用四物湯加減調治。我丹渓先生独謂芍薬酸寒，能伐発生之気，禁而不用，何歟？曰：新産之婦，血気倶虚之甚，如天地不交之否，有降無升，但存秋冬粛殺之令，而春夏生髪之気未復，故産後諸証，多不利乎寒涼之薬，大宜温熱之剤，以助其資始資生之化源也。蓋先哲制四物湯方，以川芎、当帰之温，佐以芍薬地黄之寒，是以寒温適中，為婦人諸疾之妙剤也。若或用於産後，必取白芍薬以酒重複制炒，去其酸寒之毒，但存生血活血之能，胡為其不可也。後人伝写既久，脱去制炒註文，丹渓慮夫俗医鹵莽，不制而用之，特挙其為害之由以戒之耳。若能依法制炒為用，何害之有哉，学者其可不知此乎。</t>
  </si>
  <si>
    <t>国書データベース</t>
    <rPh sb="0" eb="2">
      <t>コクショ</t>
    </rPh>
    <phoneticPr fontId="1"/>
  </si>
  <si>
    <t>https://kokusho.nijl.ac.jp/biblio/100210240/</t>
    <phoneticPr fontId="1"/>
  </si>
  <si>
    <t>書誌情報</t>
  </si>
  <si>
    <t>標目書名</t>
  </si>
  <si>
    <t>記載書名</t>
  </si>
  <si>
    <t>刊写　刊</t>
  </si>
  <si>
    <t>書写/出版事項</t>
  </si>
  <si>
    <t>国書データベース</t>
  </si>
  <si>
    <t>書誌ID　100210240</t>
  </si>
  <si>
    <t>種別　マイクロ／デジタル</t>
  </si>
  <si>
    <t>1．醫學正傳或問諺解（いがくしょうでんわくもんげんかい）（Igakushoudenwakumongenkai），内・目・見・尾・序首・外</t>
  </si>
  <si>
    <t>2．正傳或問諺解（しょうでんわくもんげんかい）（Shoudenwakumongenkai），尾</t>
  </si>
  <si>
    <t>3．醫學正傳或問五十一條諺解（いがくしょうでんわくもんごじゅういちじょうげんかい）（Igakushoudenwakumongojuuichijougenkai），尾</t>
  </si>
  <si>
    <t>4．和語鈔（わごしょう）（Wagoshou），柱</t>
  </si>
  <si>
    <t>5．正傳和語鈔（しょうでんわごしょう）（Shoudenwagoshou），柱</t>
  </si>
  <si>
    <t>享保１３</t>
  </si>
  <si>
    <t>　〈江戸〉須原屋／茂兵衞</t>
  </si>
  <si>
    <t>　〈京〉山本／長兵衞</t>
  </si>
  <si>
    <t>　〈京〉中川／茂兵衞</t>
  </si>
  <si>
    <t>　〈京〉小佐治／半右衞門</t>
  </si>
  <si>
    <t>冊数　８冊</t>
  </si>
  <si>
    <t>コレクション　新城図書館ふるさと情報館，牧野文庫，8‐甲イ‐42‐1〜8</t>
  </si>
  <si>
    <t>著作情報</t>
  </si>
  <si>
    <t>著作ID　991877</t>
  </si>
  <si>
    <t>統一書名</t>
  </si>
  <si>
    <t>医学正伝或問諺解（いがくしょうでんわくもんげんかい）（Igakushoudenwakumongenkai）</t>
  </si>
  <si>
    <t>巻冊　八冊</t>
  </si>
  <si>
    <t>著者　岡本／一抱（Okamoto Ippou）</t>
  </si>
  <si>
    <t>分類　医学</t>
  </si>
  <si>
    <t>成立年　享保一三刊（1728）</t>
  </si>
  <si>
    <t>医学正伝或問諺解（いがくしょうでんわくもんげんかい）（Igakushoudenwakumongenkai），Ｍ</t>
    <phoneticPr fontId="1"/>
  </si>
  <si>
    <t>医学正伝或問諺解</t>
  </si>
  <si>
    <t>岡本一抱</t>
    <rPh sb="0" eb="4">
      <t>オカモト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</si>
</sst>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34"/>
      <scheme val="minor"/>
    </font>
    <font>
      <sz val="11"/>
      <color theme="1"/>
      <name val="游ゴシック"/>
      <family val="3"/>
      <charset val="136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1">
      <alignment vertical="center"/>
    </xf>
    <xf numFmtId="0" fontId="0" fillId="2" borderId="0" xfId="0" applyFill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kokusho.nijl.ac.jp/biblio/10021024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8529-64AE-4496-9FA1-AAB3117AB178}">
  <dimension ref="A1:C88"/>
  <sheetViews>
    <sheetView tabSelected="1" zoomScale="160" zoomScaleNormal="160" workbookViewId="0"/>
  </sheetViews>
  <sheetFormatPr defaultRowHeight="18.75" x14ac:dyDescent="0.4"/>
  <cols>
    <col min="1" max="1" width="29.625" customWidth="1"/>
    <col min="3" max="3" width="43.25" customWidth="1"/>
  </cols>
  <sheetData>
    <row r="1" spans="1:3" x14ac:dyDescent="0.4">
      <c r="A1" s="3" t="s">
        <v>85</v>
      </c>
      <c r="C1" t="s">
        <v>86</v>
      </c>
    </row>
    <row r="2" spans="1:3" x14ac:dyDescent="0.4">
      <c r="A2" s="1" t="s">
        <v>0</v>
      </c>
      <c r="B2" s="1">
        <v>4</v>
      </c>
      <c r="C2" s="1" t="str">
        <f>HYPERLINK("https://kokusho.nijl.ac.jp/biblio/100210240/4")</f>
        <v>https://kokusho.nijl.ac.jp/biblio/100210240/4</v>
      </c>
    </row>
    <row r="3" spans="1:3" x14ac:dyDescent="0.4">
      <c r="A3" s="1" t="s">
        <v>1</v>
      </c>
      <c r="B3" s="1">
        <v>7</v>
      </c>
      <c r="C3" s="1" t="str">
        <f>HYPERLINK("https://kokusho.nijl.ac.jp/biblio/100210240/7")</f>
        <v>https://kokusho.nijl.ac.jp/biblio/100210240/7</v>
      </c>
    </row>
    <row r="4" spans="1:3" x14ac:dyDescent="0.4">
      <c r="A4" s="1" t="s">
        <v>0</v>
      </c>
      <c r="B4" s="1">
        <v>9</v>
      </c>
      <c r="C4" s="1" t="str">
        <f>HYPERLINK("https://kokusho.nijl.ac.jp/biblio/100210240/9")</f>
        <v>https://kokusho.nijl.ac.jp/biblio/100210240/9</v>
      </c>
    </row>
    <row r="5" spans="1:3" x14ac:dyDescent="0.4">
      <c r="A5" s="1" t="s">
        <v>2</v>
      </c>
      <c r="B5" s="1">
        <v>16</v>
      </c>
      <c r="C5" s="1" t="str">
        <f>HYPERLINK("https://kokusho.nijl.ac.jp/biblio/100210240/16")</f>
        <v>https://kokusho.nijl.ac.jp/biblio/100210240/16</v>
      </c>
    </row>
    <row r="6" spans="1:3" x14ac:dyDescent="0.4">
      <c r="A6" s="1" t="s">
        <v>3</v>
      </c>
      <c r="B6" s="1">
        <v>22</v>
      </c>
      <c r="C6" s="1" t="str">
        <f>HYPERLINK("https://kokusho.nijl.ac.jp/biblio/100210240/22")</f>
        <v>https://kokusho.nijl.ac.jp/biblio/100210240/22</v>
      </c>
    </row>
    <row r="7" spans="1:3" x14ac:dyDescent="0.4">
      <c r="A7" s="1" t="s">
        <v>4</v>
      </c>
      <c r="B7" s="1">
        <v>36</v>
      </c>
      <c r="C7" s="1" t="str">
        <f>HYPERLINK("https://kokusho.nijl.ac.jp/biblio/100210240/36")</f>
        <v>https://kokusho.nijl.ac.jp/biblio/100210240/36</v>
      </c>
    </row>
    <row r="8" spans="1:3" x14ac:dyDescent="0.4">
      <c r="A8" s="1" t="s">
        <v>5</v>
      </c>
      <c r="B8" s="1">
        <v>38</v>
      </c>
      <c r="C8" s="1" t="str">
        <f>HYPERLINK("https://kokusho.nijl.ac.jp/biblio/100210240/38")</f>
        <v>https://kokusho.nijl.ac.jp/biblio/100210240/38</v>
      </c>
    </row>
    <row r="9" spans="1:3" x14ac:dyDescent="0.4">
      <c r="A9" s="1" t="s">
        <v>6</v>
      </c>
      <c r="B9" s="1">
        <v>45</v>
      </c>
      <c r="C9" s="1" t="str">
        <f>HYPERLINK("https://kokusho.nijl.ac.jp/biblio/100210240/45")</f>
        <v>https://kokusho.nijl.ac.jp/biblio/100210240/45</v>
      </c>
    </row>
    <row r="10" spans="1:3" x14ac:dyDescent="0.4">
      <c r="A10" s="1" t="s">
        <v>7</v>
      </c>
      <c r="B10" s="1">
        <v>55</v>
      </c>
      <c r="C10" s="1" t="str">
        <f>HYPERLINK("https://kokusho.nijl.ac.jp/biblio/100210240/55")</f>
        <v>https://kokusho.nijl.ac.jp/biblio/100210240/55</v>
      </c>
    </row>
    <row r="11" spans="1:3" x14ac:dyDescent="0.4">
      <c r="A11" s="1" t="s">
        <v>8</v>
      </c>
      <c r="B11" s="1">
        <v>62</v>
      </c>
      <c r="C11" s="1" t="str">
        <f>HYPERLINK("https://kokusho.nijl.ac.jp/biblio/100210240/62")</f>
        <v>https://kokusho.nijl.ac.jp/biblio/100210240/62</v>
      </c>
    </row>
    <row r="12" spans="1:3" x14ac:dyDescent="0.4">
      <c r="A12" s="1" t="s">
        <v>9</v>
      </c>
      <c r="B12" s="1">
        <v>65</v>
      </c>
      <c r="C12" s="1" t="str">
        <f>HYPERLINK("https://kokusho.nijl.ac.jp/biblio/100210240/65")</f>
        <v>https://kokusho.nijl.ac.jp/biblio/100210240/65</v>
      </c>
    </row>
    <row r="13" spans="1:3" x14ac:dyDescent="0.4">
      <c r="A13" s="1" t="s">
        <v>10</v>
      </c>
      <c r="B13" s="1">
        <v>72</v>
      </c>
      <c r="C13" s="1" t="str">
        <f>HYPERLINK("https://kokusho.nijl.ac.jp/biblio/100210240/72")</f>
        <v>https://kokusho.nijl.ac.jp/biblio/100210240/72</v>
      </c>
    </row>
    <row r="14" spans="1:3" x14ac:dyDescent="0.4">
      <c r="A14" s="1" t="s">
        <v>11</v>
      </c>
      <c r="B14" s="1">
        <v>74</v>
      </c>
      <c r="C14" s="1" t="str">
        <f>HYPERLINK("https://kokusho.nijl.ac.jp/biblio/100210240/74")</f>
        <v>https://kokusho.nijl.ac.jp/biblio/100210240/74</v>
      </c>
    </row>
    <row r="15" spans="1:3" x14ac:dyDescent="0.4">
      <c r="A15" s="1" t="s">
        <v>12</v>
      </c>
      <c r="B15" s="1">
        <v>75</v>
      </c>
      <c r="C15" s="1" t="str">
        <f>HYPERLINK("https://kokusho.nijl.ac.jp/biblio/100210240/75")</f>
        <v>https://kokusho.nijl.ac.jp/biblio/100210240/75</v>
      </c>
    </row>
    <row r="16" spans="1:3" x14ac:dyDescent="0.4">
      <c r="A16" s="1" t="s">
        <v>13</v>
      </c>
      <c r="B16" s="1">
        <v>81</v>
      </c>
      <c r="C16" s="1" t="str">
        <f>HYPERLINK("https://kokusho.nijl.ac.jp/biblio/100210240/81")</f>
        <v>https://kokusho.nijl.ac.jp/biblio/100210240/81</v>
      </c>
    </row>
    <row r="17" spans="1:3" x14ac:dyDescent="0.4">
      <c r="A17" s="1" t="s">
        <v>14</v>
      </c>
      <c r="B17" s="1">
        <v>85</v>
      </c>
      <c r="C17" s="1" t="str">
        <f>HYPERLINK("https://kokusho.nijl.ac.jp/biblio/100210240/85")</f>
        <v>https://kokusho.nijl.ac.jp/biblio/100210240/85</v>
      </c>
    </row>
    <row r="18" spans="1:3" x14ac:dyDescent="0.4">
      <c r="A18" s="1" t="s">
        <v>15</v>
      </c>
      <c r="B18" s="1">
        <v>89</v>
      </c>
      <c r="C18" s="1" t="str">
        <f>HYPERLINK("https://kokusho.nijl.ac.jp/biblio/100210240/89")</f>
        <v>https://kokusho.nijl.ac.jp/biblio/100210240/89</v>
      </c>
    </row>
    <row r="19" spans="1:3" x14ac:dyDescent="0.4">
      <c r="A19" s="1" t="s">
        <v>16</v>
      </c>
      <c r="B19" s="1">
        <v>91</v>
      </c>
      <c r="C19" s="1" t="str">
        <f>HYPERLINK("https://kokusho.nijl.ac.jp/biblio/100210240/91")</f>
        <v>https://kokusho.nijl.ac.jp/biblio/100210240/91</v>
      </c>
    </row>
    <row r="20" spans="1:3" x14ac:dyDescent="0.4">
      <c r="A20" s="1" t="s">
        <v>17</v>
      </c>
      <c r="B20" s="1">
        <v>95</v>
      </c>
      <c r="C20" s="1" t="str">
        <f>HYPERLINK("https://kokusho.nijl.ac.jp/biblio/100210240/95")</f>
        <v>https://kokusho.nijl.ac.jp/biblio/100210240/95</v>
      </c>
    </row>
    <row r="21" spans="1:3" x14ac:dyDescent="0.4">
      <c r="A21" s="1" t="s">
        <v>18</v>
      </c>
      <c r="B21" s="1">
        <v>98</v>
      </c>
      <c r="C21" s="1" t="str">
        <f>HYPERLINK("https://kokusho.nijl.ac.jp/biblio/100210240/98")</f>
        <v>https://kokusho.nijl.ac.jp/biblio/100210240/98</v>
      </c>
    </row>
    <row r="22" spans="1:3" x14ac:dyDescent="0.4">
      <c r="A22" s="1" t="s">
        <v>19</v>
      </c>
      <c r="B22" s="1">
        <v>101</v>
      </c>
      <c r="C22" s="1" t="str">
        <f>HYPERLINK("https://kokusho.nijl.ac.jp/biblio/100210240/101")</f>
        <v>https://kokusho.nijl.ac.jp/biblio/100210240/101</v>
      </c>
    </row>
    <row r="23" spans="1:3" x14ac:dyDescent="0.4">
      <c r="A23" s="1" t="s">
        <v>20</v>
      </c>
      <c r="B23" s="1">
        <v>108</v>
      </c>
      <c r="C23" s="1" t="str">
        <f>HYPERLINK("https://kokusho.nijl.ac.jp/biblio/100210240/108")</f>
        <v>https://kokusho.nijl.ac.jp/biblio/100210240/108</v>
      </c>
    </row>
    <row r="24" spans="1:3" x14ac:dyDescent="0.4">
      <c r="A24" s="1" t="s">
        <v>21</v>
      </c>
      <c r="B24" s="1">
        <v>110</v>
      </c>
      <c r="C24" s="1" t="str">
        <f>HYPERLINK("https://kokusho.nijl.ac.jp/biblio/100210240/110")</f>
        <v>https://kokusho.nijl.ac.jp/biblio/100210240/110</v>
      </c>
    </row>
    <row r="25" spans="1:3" x14ac:dyDescent="0.4">
      <c r="A25" s="1" t="s">
        <v>22</v>
      </c>
      <c r="B25" s="1">
        <v>113</v>
      </c>
      <c r="C25" s="1" t="str">
        <f>HYPERLINK("https://kokusho.nijl.ac.jp/biblio/100210240/113")</f>
        <v>https://kokusho.nijl.ac.jp/biblio/100210240/113</v>
      </c>
    </row>
    <row r="26" spans="1:3" x14ac:dyDescent="0.4">
      <c r="A26" s="1" t="s">
        <v>23</v>
      </c>
      <c r="B26" s="1">
        <v>118</v>
      </c>
      <c r="C26" s="1" t="str">
        <f>HYPERLINK("https://kokusho.nijl.ac.jp/biblio/100210240/118")</f>
        <v>https://kokusho.nijl.ac.jp/biblio/100210240/118</v>
      </c>
    </row>
    <row r="27" spans="1:3" x14ac:dyDescent="0.4">
      <c r="A27" s="1" t="s">
        <v>24</v>
      </c>
      <c r="B27" s="1">
        <v>121</v>
      </c>
      <c r="C27" s="1" t="str">
        <f>HYPERLINK("https://kokusho.nijl.ac.jp/biblio/100210240/121")</f>
        <v>https://kokusho.nijl.ac.jp/biblio/100210240/121</v>
      </c>
    </row>
    <row r="28" spans="1:3" x14ac:dyDescent="0.4">
      <c r="A28" s="1" t="s">
        <v>25</v>
      </c>
      <c r="B28" s="1">
        <v>122</v>
      </c>
      <c r="C28" s="1" t="str">
        <f>HYPERLINK("https://kokusho.nijl.ac.jp/biblio/100210240/122")</f>
        <v>https://kokusho.nijl.ac.jp/biblio/100210240/122</v>
      </c>
    </row>
    <row r="29" spans="1:3" x14ac:dyDescent="0.4">
      <c r="A29" s="1" t="s">
        <v>26</v>
      </c>
      <c r="B29" s="1">
        <v>124</v>
      </c>
      <c r="C29" s="1" t="str">
        <f>HYPERLINK("https://kokusho.nijl.ac.jp/biblio/100210240/124")</f>
        <v>https://kokusho.nijl.ac.jp/biblio/100210240/124</v>
      </c>
    </row>
    <row r="30" spans="1:3" x14ac:dyDescent="0.4">
      <c r="A30" s="1" t="s">
        <v>27</v>
      </c>
      <c r="B30" s="1">
        <v>127</v>
      </c>
      <c r="C30" s="1" t="str">
        <f>HYPERLINK("https://kokusho.nijl.ac.jp/biblio/100210240/127")</f>
        <v>https://kokusho.nijl.ac.jp/biblio/100210240/127</v>
      </c>
    </row>
    <row r="31" spans="1:3" x14ac:dyDescent="0.4">
      <c r="A31" s="1" t="s">
        <v>28</v>
      </c>
      <c r="B31" s="1">
        <v>132</v>
      </c>
      <c r="C31" s="1" t="str">
        <f>HYPERLINK("https://kokusho.nijl.ac.jp/biblio/100210240/132")</f>
        <v>https://kokusho.nijl.ac.jp/biblio/100210240/132</v>
      </c>
    </row>
    <row r="32" spans="1:3" x14ac:dyDescent="0.4">
      <c r="A32" s="1" t="s">
        <v>29</v>
      </c>
      <c r="B32" s="1">
        <v>133</v>
      </c>
      <c r="C32" s="1" t="str">
        <f>HYPERLINK("https://kokusho.nijl.ac.jp/biblio/100210240/133")</f>
        <v>https://kokusho.nijl.ac.jp/biblio/100210240/133</v>
      </c>
    </row>
    <row r="33" spans="1:3" x14ac:dyDescent="0.4">
      <c r="A33" s="1" t="s">
        <v>30</v>
      </c>
      <c r="B33" s="1">
        <v>135</v>
      </c>
      <c r="C33" s="1" t="str">
        <f>HYPERLINK("https://kokusho.nijl.ac.jp/biblio/100210240/135")</f>
        <v>https://kokusho.nijl.ac.jp/biblio/100210240/135</v>
      </c>
    </row>
    <row r="34" spans="1:3" x14ac:dyDescent="0.4">
      <c r="A34" s="1" t="s">
        <v>31</v>
      </c>
      <c r="B34" s="1">
        <v>136</v>
      </c>
      <c r="C34" s="1" t="str">
        <f>HYPERLINK("https://kokusho.nijl.ac.jp/biblio/100210240/136")</f>
        <v>https://kokusho.nijl.ac.jp/biblio/100210240/136</v>
      </c>
    </row>
    <row r="35" spans="1:3" x14ac:dyDescent="0.4">
      <c r="A35" s="1" t="s">
        <v>32</v>
      </c>
      <c r="B35" s="1">
        <v>138</v>
      </c>
      <c r="C35" s="1" t="str">
        <f>HYPERLINK("https://kokusho.nijl.ac.jp/biblio/100210240/138")</f>
        <v>https://kokusho.nijl.ac.jp/biblio/100210240/138</v>
      </c>
    </row>
    <row r="36" spans="1:3" x14ac:dyDescent="0.4">
      <c r="A36" s="1" t="s">
        <v>33</v>
      </c>
      <c r="B36" s="1">
        <v>139</v>
      </c>
      <c r="C36" s="1" t="str">
        <f>HYPERLINK("https://kokusho.nijl.ac.jp/biblio/100210240/139")</f>
        <v>https://kokusho.nijl.ac.jp/biblio/100210240/139</v>
      </c>
    </row>
    <row r="37" spans="1:3" x14ac:dyDescent="0.4">
      <c r="A37" s="1" t="s">
        <v>34</v>
      </c>
      <c r="B37" s="1">
        <v>142</v>
      </c>
      <c r="C37" s="1" t="str">
        <f>HYPERLINK("https://kokusho.nijl.ac.jp/biblio/100210240/142")</f>
        <v>https://kokusho.nijl.ac.jp/biblio/100210240/142</v>
      </c>
    </row>
    <row r="38" spans="1:3" x14ac:dyDescent="0.4">
      <c r="A38" s="1" t="s">
        <v>35</v>
      </c>
      <c r="B38" s="1">
        <v>145</v>
      </c>
      <c r="C38" s="1" t="str">
        <f>HYPERLINK("https://kokusho.nijl.ac.jp/biblio/100210240/145")</f>
        <v>https://kokusho.nijl.ac.jp/biblio/100210240/145</v>
      </c>
    </row>
    <row r="39" spans="1:3" x14ac:dyDescent="0.4">
      <c r="A39" s="1" t="s">
        <v>36</v>
      </c>
      <c r="B39" s="1">
        <v>151</v>
      </c>
      <c r="C39" s="1" t="str">
        <f>HYPERLINK("https://kokusho.nijl.ac.jp/biblio/100210240/151")</f>
        <v>https://kokusho.nijl.ac.jp/biblio/100210240/151</v>
      </c>
    </row>
    <row r="40" spans="1:3" x14ac:dyDescent="0.4">
      <c r="A40" s="1" t="s">
        <v>37</v>
      </c>
      <c r="B40" s="1">
        <v>153</v>
      </c>
      <c r="C40" s="1" t="str">
        <f>HYPERLINK("https://kokusho.nijl.ac.jp/biblio/100210240/153")</f>
        <v>https://kokusho.nijl.ac.jp/biblio/100210240/153</v>
      </c>
    </row>
    <row r="41" spans="1:3" x14ac:dyDescent="0.4">
      <c r="A41" s="1" t="s">
        <v>38</v>
      </c>
      <c r="B41" s="1">
        <v>156</v>
      </c>
      <c r="C41" s="1" t="str">
        <f>HYPERLINK("https://kokusho.nijl.ac.jp/biblio/100210240/156")</f>
        <v>https://kokusho.nijl.ac.jp/biblio/100210240/156</v>
      </c>
    </row>
    <row r="42" spans="1:3" x14ac:dyDescent="0.4">
      <c r="A42" s="1" t="s">
        <v>39</v>
      </c>
      <c r="B42" s="1">
        <v>158</v>
      </c>
      <c r="C42" s="1" t="str">
        <f>HYPERLINK("https://kokusho.nijl.ac.jp/biblio/100210240/158")</f>
        <v>https://kokusho.nijl.ac.jp/biblio/100210240/158</v>
      </c>
    </row>
    <row r="43" spans="1:3" x14ac:dyDescent="0.4">
      <c r="A43" s="1" t="s">
        <v>40</v>
      </c>
      <c r="B43" s="1">
        <v>161</v>
      </c>
      <c r="C43" s="1" t="str">
        <f>HYPERLINK("https://kokusho.nijl.ac.jp/biblio/100210240/161")</f>
        <v>https://kokusho.nijl.ac.jp/biblio/100210240/161</v>
      </c>
    </row>
    <row r="44" spans="1:3" x14ac:dyDescent="0.4">
      <c r="A44" s="1" t="s">
        <v>41</v>
      </c>
      <c r="B44" s="1">
        <v>165</v>
      </c>
      <c r="C44" s="1" t="str">
        <f>HYPERLINK("https://kokusho.nijl.ac.jp/biblio/100210240/165")</f>
        <v>https://kokusho.nijl.ac.jp/biblio/100210240/165</v>
      </c>
    </row>
    <row r="45" spans="1:3" x14ac:dyDescent="0.4">
      <c r="A45" s="1" t="s">
        <v>42</v>
      </c>
      <c r="B45" s="1">
        <v>167</v>
      </c>
      <c r="C45" s="1" t="str">
        <f>HYPERLINK("https://kokusho.nijl.ac.jp/biblio/100210240/167")</f>
        <v>https://kokusho.nijl.ac.jp/biblio/100210240/167</v>
      </c>
    </row>
    <row r="46" spans="1:3" x14ac:dyDescent="0.4">
      <c r="A46" s="1" t="s">
        <v>43</v>
      </c>
      <c r="B46" s="1">
        <v>169</v>
      </c>
      <c r="C46" s="1" t="str">
        <f>HYPERLINK("https://kokusho.nijl.ac.jp/biblio/100210240/169")</f>
        <v>https://kokusho.nijl.ac.jp/biblio/100210240/169</v>
      </c>
    </row>
    <row r="47" spans="1:3" x14ac:dyDescent="0.4">
      <c r="A47" s="1" t="s">
        <v>44</v>
      </c>
      <c r="B47" s="1">
        <v>173</v>
      </c>
      <c r="C47" s="1" t="str">
        <f>HYPERLINK("https://kokusho.nijl.ac.jp/biblio/100210240/173")</f>
        <v>https://kokusho.nijl.ac.jp/biblio/100210240/173</v>
      </c>
    </row>
    <row r="48" spans="1:3" x14ac:dyDescent="0.4">
      <c r="A48" s="1" t="s">
        <v>45</v>
      </c>
      <c r="B48" s="1">
        <v>176</v>
      </c>
      <c r="C48" s="1" t="str">
        <f>HYPERLINK("https://kokusho.nijl.ac.jp/biblio/100210240/176")</f>
        <v>https://kokusho.nijl.ac.jp/biblio/100210240/176</v>
      </c>
    </row>
    <row r="49" spans="1:3" x14ac:dyDescent="0.4">
      <c r="A49" s="1" t="s">
        <v>46</v>
      </c>
      <c r="B49" s="1">
        <v>180</v>
      </c>
      <c r="C49" s="1" t="str">
        <f>HYPERLINK("https://kokusho.nijl.ac.jp/biblio/100210240/180")</f>
        <v>https://kokusho.nijl.ac.jp/biblio/100210240/180</v>
      </c>
    </row>
    <row r="50" spans="1:3" x14ac:dyDescent="0.4">
      <c r="A50" s="1" t="s">
        <v>47</v>
      </c>
      <c r="B50" s="1">
        <v>181</v>
      </c>
      <c r="C50" s="1" t="str">
        <f>HYPERLINK("https://kokusho.nijl.ac.jp/biblio/100210240/181")</f>
        <v>https://kokusho.nijl.ac.jp/biblio/100210240/181</v>
      </c>
    </row>
    <row r="51" spans="1:3" x14ac:dyDescent="0.4">
      <c r="A51" s="1" t="s">
        <v>48</v>
      </c>
      <c r="B51" s="1">
        <v>182</v>
      </c>
      <c r="C51" s="1" t="str">
        <f>HYPERLINK("https://kokusho.nijl.ac.jp/biblio/100210240/182")</f>
        <v>https://kokusho.nijl.ac.jp/biblio/100210240/182</v>
      </c>
    </row>
    <row r="52" spans="1:3" x14ac:dyDescent="0.4">
      <c r="A52" s="1" t="s">
        <v>49</v>
      </c>
      <c r="B52" s="1">
        <v>185</v>
      </c>
      <c r="C52" s="1" t="str">
        <f>HYPERLINK("https://kokusho.nijl.ac.jp/biblio/100210240/185")</f>
        <v>https://kokusho.nijl.ac.jp/biblio/100210240/185</v>
      </c>
    </row>
    <row r="53" spans="1:3" x14ac:dyDescent="0.4">
      <c r="A53" s="1" t="s">
        <v>50</v>
      </c>
      <c r="B53" s="1">
        <v>187</v>
      </c>
      <c r="C53" s="1" t="str">
        <f>HYPERLINK("https://kokusho.nijl.ac.jp/biblio/100210240/187")</f>
        <v>https://kokusho.nijl.ac.jp/biblio/100210240/187</v>
      </c>
    </row>
    <row r="54" spans="1:3" x14ac:dyDescent="0.4">
      <c r="A54" s="1" t="s">
        <v>51</v>
      </c>
      <c r="B54" s="1">
        <v>188</v>
      </c>
      <c r="C54" s="1" t="str">
        <f>HYPERLINK("https://kokusho.nijl.ac.jp/biblio/100210240/188")</f>
        <v>https://kokusho.nijl.ac.jp/biblio/100210240/188</v>
      </c>
    </row>
    <row r="55" spans="1:3" x14ac:dyDescent="0.4">
      <c r="A55" s="1" t="s">
        <v>52</v>
      </c>
      <c r="B55" s="1">
        <v>189</v>
      </c>
      <c r="C55" s="1" t="str">
        <f>HYPERLINK("https://kokusho.nijl.ac.jp/biblio/100210240/189")</f>
        <v>https://kokusho.nijl.ac.jp/biblio/100210240/189</v>
      </c>
    </row>
    <row r="56" spans="1:3" x14ac:dyDescent="0.4">
      <c r="A56" s="1" t="s">
        <v>53</v>
      </c>
      <c r="B56" s="1">
        <v>191</v>
      </c>
      <c r="C56" s="1" t="str">
        <f>HYPERLINK("https://kokusho.nijl.ac.jp/biblio/100210240/191")</f>
        <v>https://kokusho.nijl.ac.jp/biblio/100210240/191</v>
      </c>
    </row>
    <row r="57" spans="1:3" x14ac:dyDescent="0.4">
      <c r="B57" t="s">
        <v>54</v>
      </c>
    </row>
    <row r="58" spans="1:3" x14ac:dyDescent="0.4">
      <c r="B58" s="2" t="s">
        <v>55</v>
      </c>
    </row>
    <row r="59" spans="1:3" x14ac:dyDescent="0.4">
      <c r="B59" t="s">
        <v>61</v>
      </c>
    </row>
    <row r="60" spans="1:3" x14ac:dyDescent="0.4">
      <c r="B60" t="s">
        <v>56</v>
      </c>
    </row>
    <row r="61" spans="1:3" x14ac:dyDescent="0.4">
      <c r="B61" t="s">
        <v>62</v>
      </c>
    </row>
    <row r="62" spans="1:3" x14ac:dyDescent="0.4">
      <c r="B62" t="s">
        <v>63</v>
      </c>
    </row>
    <row r="63" spans="1:3" x14ac:dyDescent="0.4">
      <c r="B63" t="s">
        <v>57</v>
      </c>
    </row>
    <row r="64" spans="1:3" x14ac:dyDescent="0.4">
      <c r="B64" s="3" t="s">
        <v>84</v>
      </c>
    </row>
    <row r="65" spans="2:2" x14ac:dyDescent="0.4">
      <c r="B65" t="s">
        <v>58</v>
      </c>
    </row>
    <row r="66" spans="2:2" x14ac:dyDescent="0.4">
      <c r="B66" t="s">
        <v>64</v>
      </c>
    </row>
    <row r="67" spans="2:2" x14ac:dyDescent="0.4">
      <c r="B67" t="s">
        <v>65</v>
      </c>
    </row>
    <row r="68" spans="2:2" x14ac:dyDescent="0.4">
      <c r="B68" t="s">
        <v>66</v>
      </c>
    </row>
    <row r="69" spans="2:2" x14ac:dyDescent="0.4">
      <c r="B69" t="s">
        <v>67</v>
      </c>
    </row>
    <row r="70" spans="2:2" x14ac:dyDescent="0.4">
      <c r="B70" t="s">
        <v>68</v>
      </c>
    </row>
    <row r="71" spans="2:2" x14ac:dyDescent="0.4">
      <c r="B71" t="s">
        <v>59</v>
      </c>
    </row>
    <row r="72" spans="2:2" x14ac:dyDescent="0.4">
      <c r="B72" t="s">
        <v>60</v>
      </c>
    </row>
    <row r="73" spans="2:2" x14ac:dyDescent="0.4">
      <c r="B73" t="s">
        <v>69</v>
      </c>
    </row>
    <row r="74" spans="2:2" x14ac:dyDescent="0.4">
      <c r="B74" t="s">
        <v>70</v>
      </c>
    </row>
    <row r="75" spans="2:2" x14ac:dyDescent="0.4">
      <c r="B75" t="s">
        <v>71</v>
      </c>
    </row>
    <row r="76" spans="2:2" x14ac:dyDescent="0.4">
      <c r="B76" t="s">
        <v>72</v>
      </c>
    </row>
    <row r="77" spans="2:2" x14ac:dyDescent="0.4">
      <c r="B77" t="s">
        <v>73</v>
      </c>
    </row>
    <row r="78" spans="2:2" x14ac:dyDescent="0.4">
      <c r="B78" t="s">
        <v>74</v>
      </c>
    </row>
    <row r="79" spans="2:2" x14ac:dyDescent="0.4">
      <c r="B79" t="s">
        <v>75</v>
      </c>
    </row>
    <row r="81" spans="2:3" x14ac:dyDescent="0.4">
      <c r="B81" t="s">
        <v>76</v>
      </c>
    </row>
    <row r="82" spans="2:3" x14ac:dyDescent="0.4">
      <c r="B82" t="s">
        <v>77</v>
      </c>
    </row>
    <row r="83" spans="2:3" x14ac:dyDescent="0.4">
      <c r="B83" t="s">
        <v>78</v>
      </c>
    </row>
    <row r="84" spans="2:3" x14ac:dyDescent="0.4">
      <c r="B84" t="s">
        <v>79</v>
      </c>
    </row>
    <row r="85" spans="2:3" x14ac:dyDescent="0.4">
      <c r="B85" t="s">
        <v>80</v>
      </c>
    </row>
    <row r="86" spans="2:3" x14ac:dyDescent="0.4">
      <c r="B86" s="3" t="s">
        <v>81</v>
      </c>
      <c r="C86" s="3"/>
    </row>
    <row r="87" spans="2:3" x14ac:dyDescent="0.4">
      <c r="B87" t="s">
        <v>82</v>
      </c>
    </row>
    <row r="88" spans="2:3" x14ac:dyDescent="0.4">
      <c r="B88" t="s">
        <v>83</v>
      </c>
    </row>
  </sheetData>
  <phoneticPr fontId="1"/>
  <hyperlinks>
    <hyperlink ref="B58" r:id="rId1" xr:uid="{B61661A1-1298-4B26-88BF-0019E9986BF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2024-11-13T08:11:51Z</dcterms:created>
  <dcterms:modified xsi:type="dcterms:W3CDTF">2024-11-13T09:01:21Z</dcterms:modified>
</cp:coreProperties>
</file>