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40B6C59C-8D9D-448E-912F-5645A9F17F5D}" xr6:coauthVersionLast="47" xr6:coauthVersionMax="47" xr10:uidLastSave="{00000000-0000-0000-0000-000000000000}"/>
  <bookViews>
    <workbookView xWindow="-120" yWindow="-120" windowWidth="29040" windowHeight="15840" xr2:uid="{2857D697-B1A6-4D85-8CC5-9362721ABD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<sst xmlns="http://schemas.openxmlformats.org/spreadsheetml/2006/main" count="82" uniqueCount="82">
  <si>
    <t>○素問諺解</t>
    <phoneticPr fontId="1"/>
  </si>
  <si>
    <t>◆上古天真論篇第一</t>
  </si>
  <si>
    <t>◆四気調神大論篇第二</t>
  </si>
  <si>
    <t>◆生気通天論篇第三</t>
  </si>
  <si>
    <t>◆金匱真言論篇第四</t>
  </si>
  <si>
    <t>◆陰陽応象大論篇第五</t>
  </si>
  <si>
    <t>◆陰陽離合論篇第六</t>
  </si>
  <si>
    <t>◆陰陽別論篇第七</t>
  </si>
  <si>
    <t>◆霊蘭秘典論篇第八</t>
  </si>
  <si>
    <t>◆六節蔵象論篇第九</t>
  </si>
  <si>
    <t>◆五蔵生成論篇第十</t>
  </si>
  <si>
    <t>◆五蔵別論篇第十一</t>
  </si>
  <si>
    <t>◆異法方宜論篇第十二</t>
  </si>
  <si>
    <t>◆移精変気論篇第十三</t>
  </si>
  <si>
    <t>◆湯液醪醴論篇第十四</t>
  </si>
  <si>
    <t>◆玉版論要篇第十五</t>
  </si>
  <si>
    <t>◆診要経終論篇第十六</t>
  </si>
  <si>
    <t>◆脈要精微論篇第十七</t>
  </si>
  <si>
    <t>◆平人気象論篇第十八</t>
  </si>
  <si>
    <t>◆玉機真蔵論篇第十九</t>
  </si>
  <si>
    <t>◆三部九候論篇第二十</t>
  </si>
  <si>
    <t>◆経脈別論篇第二十一</t>
  </si>
  <si>
    <t>◆蔵気法時論篇第二十二</t>
  </si>
  <si>
    <t>◆宣明五気篇第二十三</t>
  </si>
  <si>
    <t>◆血気形志篇第二十四</t>
  </si>
  <si>
    <t>◆宝命全形論篇第二十五</t>
  </si>
  <si>
    <t>◆八正神明論篇第二十六</t>
  </si>
  <si>
    <t>◆離合真邪論篇第二十七</t>
  </si>
  <si>
    <t>◆通評虚実論篇第二十八</t>
  </si>
  <si>
    <t>◆太陰陽明論篇第二十九</t>
  </si>
  <si>
    <t>◆陽明脈解篇第三十</t>
  </si>
  <si>
    <t>◆熱論篇第三十一</t>
  </si>
  <si>
    <t>◆刺熱篇第三十二</t>
  </si>
  <si>
    <t>◆評熱病論篇第三十三</t>
  </si>
  <si>
    <t>◆逆調論篇第三十四</t>
  </si>
  <si>
    <t>◆瘧論篇第三十五</t>
  </si>
  <si>
    <t>◆刺瘧篇第三十六</t>
  </si>
  <si>
    <t>◆気厥論篇第三十七</t>
  </si>
  <si>
    <t>◆欬論篇第三十八</t>
  </si>
  <si>
    <t>◆挙痛論篇第三十九</t>
  </si>
  <si>
    <t>◆腹中論篇第四十</t>
  </si>
  <si>
    <t>◆刺腰痛篇第四十一</t>
  </si>
  <si>
    <t>◆風論篇第四十二</t>
  </si>
  <si>
    <t>◆痺論篇第四十三</t>
  </si>
  <si>
    <t>◆痿論篇第四十四</t>
  </si>
  <si>
    <t>◆厥論篇第四十五</t>
  </si>
  <si>
    <t>◆病能論篇第四十六</t>
  </si>
  <si>
    <t>◆奇病論篇第四十七</t>
  </si>
  <si>
    <t>◆大奇論篇第四十八</t>
  </si>
  <si>
    <t>◆脈解篇第四十九</t>
  </si>
  <si>
    <t>◆刺要論篇第五十</t>
  </si>
  <si>
    <t>◆刺斉論篇第五十一</t>
  </si>
  <si>
    <t>◆刺禁論篇第五十二</t>
  </si>
  <si>
    <t>◆刺志論篇第五十三</t>
  </si>
  <si>
    <t>◆鍼解篇第五十四</t>
  </si>
  <si>
    <t>◆長刺節論篇第五十五</t>
  </si>
  <si>
    <t>◆皮部論篇第五十六</t>
  </si>
  <si>
    <t>◆経絡論篇第五十七</t>
  </si>
  <si>
    <t>◆気穴論篇第五十八</t>
  </si>
  <si>
    <t>◆気府論篇第五十九</t>
  </si>
  <si>
    <t>◆骨空論篇第六十</t>
  </si>
  <si>
    <t>◆水熱穴論篇第六十一</t>
  </si>
  <si>
    <t>◆調経論篇第六十二</t>
  </si>
  <si>
    <t>◆繆刺論篇第六十三</t>
  </si>
  <si>
    <t>◆四時刺逆従論篇第六十四</t>
  </si>
  <si>
    <t>◆標本病伝論篇第六十五</t>
  </si>
  <si>
    <t>◆天元紀大論篇第六十六</t>
  </si>
  <si>
    <t>◆五運行大論篇第六十七</t>
  </si>
  <si>
    <t>◆六微旨大論篇第六十八</t>
  </si>
  <si>
    <t>◆気交変大論篇第六十九</t>
  </si>
  <si>
    <t>◆五常政大論篇第七十</t>
  </si>
  <si>
    <t>◆六元正紀大論篇第七十一</t>
  </si>
  <si>
    <t>◆刺法論篇第七十二（亡）</t>
  </si>
  <si>
    <t>◆本病論篇第七十三（亡）</t>
  </si>
  <si>
    <t>◆至真要大論篇第七十四</t>
  </si>
  <si>
    <t>◆著至教論篇第七十五</t>
  </si>
  <si>
    <t>◆示従容論篇第七十六</t>
  </si>
  <si>
    <t>◆疏五過論篇第七十七</t>
  </si>
  <si>
    <t>◆徴四失論篇第七十八</t>
  </si>
  <si>
    <t>◆陰陽類論篇第七十九</t>
  </si>
  <si>
    <t>◆方盛衰論篇第八十</t>
  </si>
  <si>
    <t>◆解精微論篇第八十一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</si>
</sst>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D75ED-B8B2-4F4C-977A-18AB386E0A11}">
  <dimension ref="A1:C82"/>
  <sheetViews>
    <sheetView tabSelected="1" zoomScale="190" zoomScaleNormal="190" workbookViewId="0"/>
  </sheetViews>
  <sheetFormatPr defaultRowHeight="18.75" x14ac:dyDescent="0.4"/>
  <cols>
    <col min="1" max="1" width="25.5" bestFit="1" customWidth="1"/>
    <col min="3" max="3" width="52.875" customWidth="1"/>
  </cols>
  <sheetData>
    <row r="1" spans="1:3" x14ac:dyDescent="0.4">
      <c r="A1" s="1" t="s">
        <v>0</v>
      </c>
      <c r="B1" s="2"/>
      <c r="C1" s="2" t="str">
        <f>HYPERLINK("https://rmda.kulib.kyoto-u.ac.jp/item/rb00000334")</f>
        <v>https://rmda.kulib.kyoto-u.ac.jp/item/rb00000334</v>
      </c>
    </row>
    <row r="2" spans="1:3" x14ac:dyDescent="0.4">
      <c r="A2" s="2" t="s">
        <v>1</v>
      </c>
      <c r="B2" s="3">
        <v>14</v>
      </c>
      <c r="C2" s="2" t="str">
        <f>HYPERLINK("https://rmda.kulib.kyoto-u.ac.jp/item/rb00000334?page=14")</f>
        <v>https://rmda.kulib.kyoto-u.ac.jp/item/rb00000334?page=14</v>
      </c>
    </row>
    <row r="3" spans="1:3" x14ac:dyDescent="0.4">
      <c r="A3" s="2" t="s">
        <v>2</v>
      </c>
      <c r="B3" s="3">
        <v>28</v>
      </c>
      <c r="C3" s="2" t="str">
        <f>HYPERLINK("https://rmda.kulib.kyoto-u.ac.jp/item/rb00000334?page=28")</f>
        <v>https://rmda.kulib.kyoto-u.ac.jp/item/rb00000334?page=28</v>
      </c>
    </row>
    <row r="4" spans="1:3" x14ac:dyDescent="0.4">
      <c r="A4" s="2" t="s">
        <v>3</v>
      </c>
      <c r="B4" s="3">
        <v>34</v>
      </c>
      <c r="C4" s="2" t="str">
        <f>HYPERLINK("https://rmda.kulib.kyoto-u.ac.jp/item/rb00000334?page=34")</f>
        <v>https://rmda.kulib.kyoto-u.ac.jp/item/rb00000334?page=34</v>
      </c>
    </row>
    <row r="5" spans="1:3" x14ac:dyDescent="0.4">
      <c r="A5" s="2" t="s">
        <v>4</v>
      </c>
      <c r="B5" s="3">
        <v>43</v>
      </c>
      <c r="C5" s="2" t="str">
        <f>HYPERLINK("https://rmda.kulib.kyoto-u.ac.jp/item/rb00000334?page=43")</f>
        <v>https://rmda.kulib.kyoto-u.ac.jp/item/rb00000334?page=43</v>
      </c>
    </row>
    <row r="6" spans="1:3" x14ac:dyDescent="0.4">
      <c r="A6" s="2" t="s">
        <v>5</v>
      </c>
      <c r="B6" s="3">
        <v>49</v>
      </c>
      <c r="C6" s="2" t="str">
        <f>HYPERLINK("https://rmda.kulib.kyoto-u.ac.jp/item/rb00000334?page=49")</f>
        <v>https://rmda.kulib.kyoto-u.ac.jp/item/rb00000334?page=49</v>
      </c>
    </row>
    <row r="7" spans="1:3" x14ac:dyDescent="0.4">
      <c r="A7" s="2" t="s">
        <v>6</v>
      </c>
      <c r="B7" s="3">
        <v>63</v>
      </c>
      <c r="C7" s="2" t="str">
        <f>HYPERLINK("https://rmda.kulib.kyoto-u.ac.jp/item/rb00000334?page=63")</f>
        <v>https://rmda.kulib.kyoto-u.ac.jp/item/rb00000334?page=63</v>
      </c>
    </row>
    <row r="8" spans="1:3" x14ac:dyDescent="0.4">
      <c r="A8" s="2" t="s">
        <v>7</v>
      </c>
      <c r="B8" s="3">
        <v>66</v>
      </c>
      <c r="C8" s="2" t="str">
        <f>HYPERLINK("https://rmda.kulib.kyoto-u.ac.jp/item/rb00000334?page=66")</f>
        <v>https://rmda.kulib.kyoto-u.ac.jp/item/rb00000334?page=66</v>
      </c>
    </row>
    <row r="9" spans="1:3" x14ac:dyDescent="0.4">
      <c r="A9" s="2" t="s">
        <v>8</v>
      </c>
      <c r="B9" s="3">
        <v>71</v>
      </c>
      <c r="C9" s="2" t="str">
        <f>HYPERLINK("https://rmda.kulib.kyoto-u.ac.jp/item/rb00000334?page=71")</f>
        <v>https://rmda.kulib.kyoto-u.ac.jp/item/rb00000334?page=71</v>
      </c>
    </row>
    <row r="10" spans="1:3" x14ac:dyDescent="0.4">
      <c r="A10" s="2" t="s">
        <v>9</v>
      </c>
      <c r="B10" s="3">
        <v>73</v>
      </c>
      <c r="C10" s="2" t="str">
        <f>HYPERLINK("https://rmda.kulib.kyoto-u.ac.jp/item/rb00000334?page=73")</f>
        <v>https://rmda.kulib.kyoto-u.ac.jp/item/rb00000334?page=73</v>
      </c>
    </row>
    <row r="11" spans="1:3" x14ac:dyDescent="0.4">
      <c r="A11" s="2" t="s">
        <v>10</v>
      </c>
      <c r="B11" s="3">
        <v>88</v>
      </c>
      <c r="C11" s="2" t="str">
        <f>HYPERLINK("https://rmda.kulib.kyoto-u.ac.jp/item/rb00000334?page=88")</f>
        <v>https://rmda.kulib.kyoto-u.ac.jp/item/rb00000334?page=88</v>
      </c>
    </row>
    <row r="12" spans="1:3" x14ac:dyDescent="0.4">
      <c r="A12" s="2" t="s">
        <v>11</v>
      </c>
      <c r="B12" s="3">
        <v>93</v>
      </c>
      <c r="C12" s="2" t="str">
        <f>HYPERLINK("https://rmda.kulib.kyoto-u.ac.jp/item/rb00000334?page=93")</f>
        <v>https://rmda.kulib.kyoto-u.ac.jp/item/rb00000334?page=93</v>
      </c>
    </row>
    <row r="13" spans="1:3" x14ac:dyDescent="0.4">
      <c r="A13" s="2" t="s">
        <v>12</v>
      </c>
      <c r="B13" s="3">
        <v>96</v>
      </c>
      <c r="C13" s="2" t="str">
        <f>HYPERLINK("https://rmda.kulib.kyoto-u.ac.jp/item/rb00000334?page=96")</f>
        <v>https://rmda.kulib.kyoto-u.ac.jp/item/rb00000334?page=96</v>
      </c>
    </row>
    <row r="14" spans="1:3" x14ac:dyDescent="0.4">
      <c r="A14" s="2" t="s">
        <v>13</v>
      </c>
      <c r="B14" s="3">
        <v>98</v>
      </c>
      <c r="C14" s="2" t="str">
        <f>HYPERLINK("https://rmda.kulib.kyoto-u.ac.jp/item/rb00000334?page=98")</f>
        <v>https://rmda.kulib.kyoto-u.ac.jp/item/rb00000334?page=98</v>
      </c>
    </row>
    <row r="15" spans="1:3" x14ac:dyDescent="0.4">
      <c r="A15" s="2" t="s">
        <v>14</v>
      </c>
      <c r="B15" s="3">
        <v>101</v>
      </c>
      <c r="C15" s="2" t="str">
        <f>HYPERLINK("https://rmda.kulib.kyoto-u.ac.jp/item/rb00000334?page=101")</f>
        <v>https://rmda.kulib.kyoto-u.ac.jp/item/rb00000334?page=101</v>
      </c>
    </row>
    <row r="16" spans="1:3" x14ac:dyDescent="0.4">
      <c r="A16" s="2" t="s">
        <v>15</v>
      </c>
      <c r="B16" s="3">
        <v>103</v>
      </c>
      <c r="C16" s="2" t="str">
        <f>HYPERLINK("https://rmda.kulib.kyoto-u.ac.jp/item/rb00000334?page=103")</f>
        <v>https://rmda.kulib.kyoto-u.ac.jp/item/rb00000334?page=103</v>
      </c>
    </row>
    <row r="17" spans="1:3" x14ac:dyDescent="0.4">
      <c r="A17" s="2" t="s">
        <v>16</v>
      </c>
      <c r="B17" s="3">
        <v>105</v>
      </c>
      <c r="C17" s="2" t="str">
        <f>HYPERLINK("https://rmda.kulib.kyoto-u.ac.jp/item/rb00000334?page=105")</f>
        <v>https://rmda.kulib.kyoto-u.ac.jp/item/rb00000334?page=105</v>
      </c>
    </row>
    <row r="18" spans="1:3" x14ac:dyDescent="0.4">
      <c r="A18" s="2" t="s">
        <v>17</v>
      </c>
      <c r="B18" s="3">
        <v>109</v>
      </c>
      <c r="C18" s="2" t="str">
        <f>HYPERLINK("https://rmda.kulib.kyoto-u.ac.jp/item/rb00000334?page=109")</f>
        <v>https://rmda.kulib.kyoto-u.ac.jp/item/rb00000334?page=109</v>
      </c>
    </row>
    <row r="19" spans="1:3" x14ac:dyDescent="0.4">
      <c r="A19" s="2" t="s">
        <v>18</v>
      </c>
      <c r="B19" s="3">
        <v>119</v>
      </c>
      <c r="C19" s="2" t="str">
        <f>HYPERLINK("https://rmda.kulib.kyoto-u.ac.jp/item/rb00000334?page=119")</f>
        <v>https://rmda.kulib.kyoto-u.ac.jp/item/rb00000334?page=119</v>
      </c>
    </row>
    <row r="20" spans="1:3" x14ac:dyDescent="0.4">
      <c r="A20" s="2" t="s">
        <v>19</v>
      </c>
      <c r="B20" s="3">
        <v>129</v>
      </c>
      <c r="C20" s="2" t="str">
        <f>HYPERLINK("https://rmda.kulib.kyoto-u.ac.jp/item/rb00000334?page=129")</f>
        <v>https://rmda.kulib.kyoto-u.ac.jp/item/rb00000334?page=129</v>
      </c>
    </row>
    <row r="21" spans="1:3" x14ac:dyDescent="0.4">
      <c r="A21" s="2" t="s">
        <v>20</v>
      </c>
      <c r="B21" s="3">
        <v>140</v>
      </c>
      <c r="C21" s="2" t="str">
        <f>HYPERLINK("https://rmda.kulib.kyoto-u.ac.jp/item/rb00000334?page=140")</f>
        <v>https://rmda.kulib.kyoto-u.ac.jp/item/rb00000334?page=140</v>
      </c>
    </row>
    <row r="22" spans="1:3" x14ac:dyDescent="0.4">
      <c r="A22" s="2" t="s">
        <v>21</v>
      </c>
      <c r="B22" s="3">
        <v>146</v>
      </c>
      <c r="C22" s="2" t="str">
        <f>HYPERLINK("https://rmda.kulib.kyoto-u.ac.jp/item/rb00000334?page=146")</f>
        <v>https://rmda.kulib.kyoto-u.ac.jp/item/rb00000334?page=146</v>
      </c>
    </row>
    <row r="23" spans="1:3" x14ac:dyDescent="0.4">
      <c r="A23" s="2" t="s">
        <v>22</v>
      </c>
      <c r="B23" s="3">
        <v>150</v>
      </c>
      <c r="C23" s="2" t="str">
        <f>HYPERLINK("https://rmda.kulib.kyoto-u.ac.jp/item/rb00000334?page=150")</f>
        <v>https://rmda.kulib.kyoto-u.ac.jp/item/rb00000334?page=150</v>
      </c>
    </row>
    <row r="24" spans="1:3" x14ac:dyDescent="0.4">
      <c r="A24" s="2" t="s">
        <v>23</v>
      </c>
      <c r="B24" s="3">
        <v>156</v>
      </c>
      <c r="C24" s="2" t="str">
        <f>HYPERLINK("https://rmda.kulib.kyoto-u.ac.jp/item/rb00000334?page=156")</f>
        <v>https://rmda.kulib.kyoto-u.ac.jp/item/rb00000334?page=156</v>
      </c>
    </row>
    <row r="25" spans="1:3" x14ac:dyDescent="0.4">
      <c r="A25" s="2" t="s">
        <v>24</v>
      </c>
      <c r="B25" s="3">
        <v>159</v>
      </c>
      <c r="C25" s="2" t="str">
        <f>HYPERLINK("https://rmda.kulib.kyoto-u.ac.jp/item/rb00000334?page=159")</f>
        <v>https://rmda.kulib.kyoto-u.ac.jp/item/rb00000334?page=159</v>
      </c>
    </row>
    <row r="26" spans="1:3" x14ac:dyDescent="0.4">
      <c r="A26" s="2" t="s">
        <v>25</v>
      </c>
      <c r="B26" s="3">
        <v>162</v>
      </c>
      <c r="C26" s="2" t="str">
        <f>HYPERLINK("https://rmda.kulib.kyoto-u.ac.jp/item/rb00000334?page=162")</f>
        <v>https://rmda.kulib.kyoto-u.ac.jp/item/rb00000334?page=162</v>
      </c>
    </row>
    <row r="27" spans="1:3" x14ac:dyDescent="0.4">
      <c r="A27" s="2" t="s">
        <v>26</v>
      </c>
      <c r="B27" s="3">
        <v>166</v>
      </c>
      <c r="C27" s="2" t="str">
        <f>HYPERLINK("https://rmda.kulib.kyoto-u.ac.jp/item/rb00000334?page=166")</f>
        <v>https://rmda.kulib.kyoto-u.ac.jp/item/rb00000334?page=166</v>
      </c>
    </row>
    <row r="28" spans="1:3" x14ac:dyDescent="0.4">
      <c r="A28" s="2" t="s">
        <v>27</v>
      </c>
      <c r="B28" s="3">
        <v>171</v>
      </c>
      <c r="C28" s="2" t="str">
        <f>HYPERLINK("https://rmda.kulib.kyoto-u.ac.jp/item/rb00000334?page=171")</f>
        <v>https://rmda.kulib.kyoto-u.ac.jp/item/rb00000334?page=171</v>
      </c>
    </row>
    <row r="29" spans="1:3" x14ac:dyDescent="0.4">
      <c r="A29" s="2" t="s">
        <v>28</v>
      </c>
      <c r="B29" s="3">
        <v>180</v>
      </c>
      <c r="C29" s="2" t="str">
        <f>HYPERLINK("https://rmda.kulib.kyoto-u.ac.jp/item/rb00000334?page=180")</f>
        <v>https://rmda.kulib.kyoto-u.ac.jp/item/rb00000334?page=180</v>
      </c>
    </row>
    <row r="30" spans="1:3" x14ac:dyDescent="0.4">
      <c r="A30" s="2" t="s">
        <v>29</v>
      </c>
      <c r="B30" s="3">
        <v>187</v>
      </c>
      <c r="C30" s="2" t="str">
        <f>HYPERLINK("https://rmda.kulib.kyoto-u.ac.jp/item/rb00000334?page=187")</f>
        <v>https://rmda.kulib.kyoto-u.ac.jp/item/rb00000334?page=187</v>
      </c>
    </row>
    <row r="31" spans="1:3" x14ac:dyDescent="0.4">
      <c r="A31" s="2" t="s">
        <v>30</v>
      </c>
      <c r="B31" s="3">
        <v>190</v>
      </c>
      <c r="C31" s="2" t="str">
        <f>HYPERLINK("https://rmda.kulib.kyoto-u.ac.jp/item/rb00000334?page=190")</f>
        <v>https://rmda.kulib.kyoto-u.ac.jp/item/rb00000334?page=190</v>
      </c>
    </row>
    <row r="32" spans="1:3" x14ac:dyDescent="0.4">
      <c r="A32" s="2" t="s">
        <v>31</v>
      </c>
      <c r="B32" s="3">
        <v>191</v>
      </c>
      <c r="C32" s="2" t="str">
        <f>HYPERLINK("https://rmda.kulib.kyoto-u.ac.jp/item/rb00000334?page=191")</f>
        <v>https://rmda.kulib.kyoto-u.ac.jp/item/rb00000334?page=191</v>
      </c>
    </row>
    <row r="33" spans="1:3" x14ac:dyDescent="0.4">
      <c r="A33" s="2" t="s">
        <v>32</v>
      </c>
      <c r="B33" s="3">
        <v>196</v>
      </c>
      <c r="C33" s="2" t="str">
        <f>HYPERLINK("https://rmda.kulib.kyoto-u.ac.jp/item/rb00000334?page=196")</f>
        <v>https://rmda.kulib.kyoto-u.ac.jp/item/rb00000334?page=196</v>
      </c>
    </row>
    <row r="34" spans="1:3" x14ac:dyDescent="0.4">
      <c r="A34" s="2" t="s">
        <v>33</v>
      </c>
      <c r="B34" s="3">
        <v>201</v>
      </c>
      <c r="C34" s="2" t="str">
        <f>HYPERLINK("https://rmda.kulib.kyoto-u.ac.jp/item/rb00000334?page=201")</f>
        <v>https://rmda.kulib.kyoto-u.ac.jp/item/rb00000334?page=201</v>
      </c>
    </row>
    <row r="35" spans="1:3" x14ac:dyDescent="0.4">
      <c r="A35" s="2" t="s">
        <v>34</v>
      </c>
      <c r="B35" s="3">
        <v>206</v>
      </c>
      <c r="C35" s="2" t="str">
        <f>HYPERLINK("https://rmda.kulib.kyoto-u.ac.jp/item/rb00000334?page=206")</f>
        <v>https://rmda.kulib.kyoto-u.ac.jp/item/rb00000334?page=206</v>
      </c>
    </row>
    <row r="36" spans="1:3" x14ac:dyDescent="0.4">
      <c r="A36" s="2" t="s">
        <v>35</v>
      </c>
      <c r="B36" s="3">
        <v>209</v>
      </c>
      <c r="C36" s="2" t="str">
        <f>HYPERLINK("https://rmda.kulib.kyoto-u.ac.jp/item/rb00000334?page=209")</f>
        <v>https://rmda.kulib.kyoto-u.ac.jp/item/rb00000334?page=209</v>
      </c>
    </row>
    <row r="37" spans="1:3" x14ac:dyDescent="0.4">
      <c r="A37" s="2" t="s">
        <v>36</v>
      </c>
      <c r="B37" s="3">
        <v>219</v>
      </c>
      <c r="C37" s="2" t="str">
        <f>HYPERLINK("https://rmda.kulib.kyoto-u.ac.jp/item/rb00000334?page=219")</f>
        <v>https://rmda.kulib.kyoto-u.ac.jp/item/rb00000334?page=219</v>
      </c>
    </row>
    <row r="38" spans="1:3" x14ac:dyDescent="0.4">
      <c r="A38" s="2" t="s">
        <v>37</v>
      </c>
      <c r="B38" s="3">
        <v>227</v>
      </c>
      <c r="C38" s="2" t="str">
        <f>HYPERLINK("https://rmda.kulib.kyoto-u.ac.jp/item/rb00000334?page=227")</f>
        <v>https://rmda.kulib.kyoto-u.ac.jp/item/rb00000334?page=227</v>
      </c>
    </row>
    <row r="39" spans="1:3" x14ac:dyDescent="0.4">
      <c r="A39" s="2" t="s">
        <v>38</v>
      </c>
      <c r="B39" s="3">
        <v>229</v>
      </c>
      <c r="C39" s="2" t="str">
        <f>HYPERLINK("https://rmda.kulib.kyoto-u.ac.jp/item/rb00000334?page=229")</f>
        <v>https://rmda.kulib.kyoto-u.ac.jp/item/rb00000334?page=229</v>
      </c>
    </row>
    <row r="40" spans="1:3" x14ac:dyDescent="0.4">
      <c r="A40" s="2" t="s">
        <v>39</v>
      </c>
      <c r="B40" s="3">
        <v>231</v>
      </c>
      <c r="C40" s="2" t="str">
        <f>HYPERLINK("https://rmda.kulib.kyoto-u.ac.jp/item/rb00000334?page=231")</f>
        <v>https://rmda.kulib.kyoto-u.ac.jp/item/rb00000334?page=231</v>
      </c>
    </row>
    <row r="41" spans="1:3" x14ac:dyDescent="0.4">
      <c r="A41" s="2" t="s">
        <v>40</v>
      </c>
      <c r="B41" s="3">
        <v>236</v>
      </c>
      <c r="C41" s="2" t="str">
        <f>HYPERLINK("https://rmda.kulib.kyoto-u.ac.jp/item/rb00000334?page=236")</f>
        <v>https://rmda.kulib.kyoto-u.ac.jp/item/rb00000334?page=236</v>
      </c>
    </row>
    <row r="42" spans="1:3" x14ac:dyDescent="0.4">
      <c r="A42" s="2" t="s">
        <v>41</v>
      </c>
      <c r="B42" s="3">
        <v>241</v>
      </c>
      <c r="C42" s="2" t="str">
        <f>HYPERLINK("https://rmda.kulib.kyoto-u.ac.jp/item/rb00000334?page=241")</f>
        <v>https://rmda.kulib.kyoto-u.ac.jp/item/rb00000334?page=241</v>
      </c>
    </row>
    <row r="43" spans="1:3" x14ac:dyDescent="0.4">
      <c r="A43" s="2" t="s">
        <v>42</v>
      </c>
      <c r="B43" s="3">
        <v>246</v>
      </c>
      <c r="C43" s="2" t="str">
        <f>HYPERLINK("https://rmda.kulib.kyoto-u.ac.jp/item/rb00000334?page=246")</f>
        <v>https://rmda.kulib.kyoto-u.ac.jp/item/rb00000334?page=246</v>
      </c>
    </row>
    <row r="44" spans="1:3" x14ac:dyDescent="0.4">
      <c r="A44" s="2" t="s">
        <v>43</v>
      </c>
      <c r="B44" s="3">
        <v>251</v>
      </c>
      <c r="C44" s="2" t="str">
        <f>HYPERLINK("https://rmda.kulib.kyoto-u.ac.jp/item/rb00000334?page=251")</f>
        <v>https://rmda.kulib.kyoto-u.ac.jp/item/rb00000334?page=251</v>
      </c>
    </row>
    <row r="45" spans="1:3" x14ac:dyDescent="0.4">
      <c r="A45" s="2" t="s">
        <v>44</v>
      </c>
      <c r="B45" s="3">
        <v>256</v>
      </c>
      <c r="C45" s="2" t="str">
        <f>HYPERLINK("https://rmda.kulib.kyoto-u.ac.jp/item/rb00000334?page=256")</f>
        <v>https://rmda.kulib.kyoto-u.ac.jp/item/rb00000334?page=256</v>
      </c>
    </row>
    <row r="46" spans="1:3" x14ac:dyDescent="0.4">
      <c r="A46" s="2" t="s">
        <v>45</v>
      </c>
      <c r="B46" s="3">
        <v>259</v>
      </c>
      <c r="C46" s="2" t="str">
        <f>HYPERLINK("https://rmda.kulib.kyoto-u.ac.jp/item/rb00000334?page=259")</f>
        <v>https://rmda.kulib.kyoto-u.ac.jp/item/rb00000334?page=259</v>
      </c>
    </row>
    <row r="47" spans="1:3" x14ac:dyDescent="0.4">
      <c r="A47" s="2" t="s">
        <v>46</v>
      </c>
      <c r="B47" s="3">
        <v>267</v>
      </c>
      <c r="C47" s="2" t="str">
        <f>HYPERLINK("https://rmda.kulib.kyoto-u.ac.jp/item/rb00000334?page=267")</f>
        <v>https://rmda.kulib.kyoto-u.ac.jp/item/rb00000334?page=267</v>
      </c>
    </row>
    <row r="48" spans="1:3" x14ac:dyDescent="0.4">
      <c r="A48" s="2" t="s">
        <v>47</v>
      </c>
      <c r="B48" s="3">
        <v>271</v>
      </c>
      <c r="C48" s="2" t="str">
        <f>HYPERLINK("https://rmda.kulib.kyoto-u.ac.jp/item/rb00000334?page=271")</f>
        <v>https://rmda.kulib.kyoto-u.ac.jp/item/rb00000334?page=271</v>
      </c>
    </row>
    <row r="49" spans="1:3" x14ac:dyDescent="0.4">
      <c r="A49" s="2" t="s">
        <v>48</v>
      </c>
      <c r="B49" s="3">
        <v>276</v>
      </c>
      <c r="C49" s="2" t="str">
        <f>HYPERLINK("https://rmda.kulib.kyoto-u.ac.jp/item/rb00000334?page=276")</f>
        <v>https://rmda.kulib.kyoto-u.ac.jp/item/rb00000334?page=276</v>
      </c>
    </row>
    <row r="50" spans="1:3" x14ac:dyDescent="0.4">
      <c r="A50" s="2" t="s">
        <v>49</v>
      </c>
      <c r="B50" s="3">
        <v>281</v>
      </c>
      <c r="C50" s="2" t="str">
        <f>HYPERLINK("https://rmda.kulib.kyoto-u.ac.jp/item/rb00000334?page=281")</f>
        <v>https://rmda.kulib.kyoto-u.ac.jp/item/rb00000334?page=281</v>
      </c>
    </row>
    <row r="51" spans="1:3" x14ac:dyDescent="0.4">
      <c r="A51" s="2" t="s">
        <v>50</v>
      </c>
      <c r="B51" s="3">
        <v>286</v>
      </c>
      <c r="C51" s="2" t="str">
        <f>HYPERLINK("https://rmda.kulib.kyoto-u.ac.jp/item/rb00000334?page=286")</f>
        <v>https://rmda.kulib.kyoto-u.ac.jp/item/rb00000334?page=286</v>
      </c>
    </row>
    <row r="52" spans="1:3" x14ac:dyDescent="0.4">
      <c r="A52" s="2" t="s">
        <v>51</v>
      </c>
      <c r="B52" s="3">
        <v>287</v>
      </c>
      <c r="C52" s="2" t="str">
        <f>HYPERLINK("https://rmda.kulib.kyoto-u.ac.jp/item/rb00000334?page=287")</f>
        <v>https://rmda.kulib.kyoto-u.ac.jp/item/rb00000334?page=287</v>
      </c>
    </row>
    <row r="53" spans="1:3" x14ac:dyDescent="0.4">
      <c r="A53" s="2" t="s">
        <v>52</v>
      </c>
      <c r="B53" s="3">
        <v>287</v>
      </c>
      <c r="C53" s="2" t="str">
        <f>HYPERLINK("https://rmda.kulib.kyoto-u.ac.jp/item/rb00000334?page=287")</f>
        <v>https://rmda.kulib.kyoto-u.ac.jp/item/rb00000334?page=287</v>
      </c>
    </row>
    <row r="54" spans="1:3" x14ac:dyDescent="0.4">
      <c r="A54" s="2" t="s">
        <v>53</v>
      </c>
      <c r="B54" s="3">
        <v>290</v>
      </c>
      <c r="C54" s="2" t="str">
        <f>HYPERLINK("https://rmda.kulib.kyoto-u.ac.jp/item/rb00000334?page=290")</f>
        <v>https://rmda.kulib.kyoto-u.ac.jp/item/rb00000334?page=290</v>
      </c>
    </row>
    <row r="55" spans="1:3" x14ac:dyDescent="0.4">
      <c r="A55" s="2" t="s">
        <v>54</v>
      </c>
      <c r="B55" s="3">
        <v>292</v>
      </c>
      <c r="C55" s="2" t="str">
        <f>HYPERLINK("https://rmda.kulib.kyoto-u.ac.jp/item/rb00000334?page=292")</f>
        <v>https://rmda.kulib.kyoto-u.ac.jp/item/rb00000334?page=292</v>
      </c>
    </row>
    <row r="56" spans="1:3" x14ac:dyDescent="0.4">
      <c r="A56" s="2" t="s">
        <v>55</v>
      </c>
      <c r="B56" s="3">
        <v>300</v>
      </c>
      <c r="C56" s="2" t="str">
        <f>HYPERLINK("https://rmda.kulib.kyoto-u.ac.jp/item/rb00000334?page=300")</f>
        <v>https://rmda.kulib.kyoto-u.ac.jp/item/rb00000334?page=300</v>
      </c>
    </row>
    <row r="57" spans="1:3" x14ac:dyDescent="0.4">
      <c r="A57" s="2" t="s">
        <v>56</v>
      </c>
      <c r="B57" s="3">
        <v>303</v>
      </c>
      <c r="C57" s="2" t="str">
        <f>HYPERLINK("https://rmda.kulib.kyoto-u.ac.jp/item/rb00000334?page=303")</f>
        <v>https://rmda.kulib.kyoto-u.ac.jp/item/rb00000334?page=303</v>
      </c>
    </row>
    <row r="58" spans="1:3" x14ac:dyDescent="0.4">
      <c r="A58" s="2" t="s">
        <v>57</v>
      </c>
      <c r="B58" s="3">
        <v>306</v>
      </c>
      <c r="C58" s="2" t="str">
        <f>HYPERLINK("https://rmda.kulib.kyoto-u.ac.jp/item/rb00000334?page=306")</f>
        <v>https://rmda.kulib.kyoto-u.ac.jp/item/rb00000334?page=306</v>
      </c>
    </row>
    <row r="59" spans="1:3" x14ac:dyDescent="0.4">
      <c r="A59" s="2" t="s">
        <v>58</v>
      </c>
      <c r="B59" s="3">
        <v>307</v>
      </c>
      <c r="C59" s="2" t="str">
        <f>HYPERLINK("https://rmda.kulib.kyoto-u.ac.jp/item/rb00000334?page=307")</f>
        <v>https://rmda.kulib.kyoto-u.ac.jp/item/rb00000334?page=307</v>
      </c>
    </row>
    <row r="60" spans="1:3" x14ac:dyDescent="0.4">
      <c r="A60" s="2" t="s">
        <v>59</v>
      </c>
      <c r="B60" s="3">
        <v>312</v>
      </c>
      <c r="C60" s="2" t="str">
        <f>HYPERLINK("https://rmda.kulib.kyoto-u.ac.jp/item/rb00000334?page=312")</f>
        <v>https://rmda.kulib.kyoto-u.ac.jp/item/rb00000334?page=312</v>
      </c>
    </row>
    <row r="61" spans="1:3" x14ac:dyDescent="0.4">
      <c r="A61" s="2" t="s">
        <v>60</v>
      </c>
      <c r="B61" s="3">
        <v>318</v>
      </c>
      <c r="C61" s="2" t="str">
        <f>HYPERLINK("https://rmda.kulib.kyoto-u.ac.jp/item/rb00000334?page=318")</f>
        <v>https://rmda.kulib.kyoto-u.ac.jp/item/rb00000334?page=318</v>
      </c>
    </row>
    <row r="62" spans="1:3" x14ac:dyDescent="0.4">
      <c r="A62" s="2" t="s">
        <v>61</v>
      </c>
      <c r="B62" s="3">
        <v>325</v>
      </c>
      <c r="C62" s="2" t="str">
        <f>HYPERLINK("https://rmda.kulib.kyoto-u.ac.jp/item/rb00000334?page=325")</f>
        <v>https://rmda.kulib.kyoto-u.ac.jp/item/rb00000334?page=325</v>
      </c>
    </row>
    <row r="63" spans="1:3" x14ac:dyDescent="0.4">
      <c r="A63" s="2" t="s">
        <v>62</v>
      </c>
      <c r="B63" s="3">
        <v>330</v>
      </c>
      <c r="C63" s="2" t="str">
        <f>HYPERLINK("https://rmda.kulib.kyoto-u.ac.jp/item/rb00000334?page=330")</f>
        <v>https://rmda.kulib.kyoto-u.ac.jp/item/rb00000334?page=330</v>
      </c>
    </row>
    <row r="64" spans="1:3" x14ac:dyDescent="0.4">
      <c r="A64" s="2" t="s">
        <v>63</v>
      </c>
      <c r="B64" s="3">
        <v>341</v>
      </c>
      <c r="C64" s="2" t="str">
        <f>HYPERLINK("https://rmda.kulib.kyoto-u.ac.jp/item/rb00000334?page=341")</f>
        <v>https://rmda.kulib.kyoto-u.ac.jp/item/rb00000334?page=341</v>
      </c>
    </row>
    <row r="65" spans="1:3" x14ac:dyDescent="0.4">
      <c r="A65" s="2" t="s">
        <v>64</v>
      </c>
      <c r="B65" s="3">
        <v>351</v>
      </c>
      <c r="C65" s="2" t="str">
        <f>HYPERLINK("https://rmda.kulib.kyoto-u.ac.jp/item/rb00000334?page=351")</f>
        <v>https://rmda.kulib.kyoto-u.ac.jp/item/rb00000334?page=351</v>
      </c>
    </row>
    <row r="66" spans="1:3" x14ac:dyDescent="0.4">
      <c r="A66" s="2" t="s">
        <v>65</v>
      </c>
      <c r="B66" s="3">
        <v>355</v>
      </c>
      <c r="C66" s="2" t="str">
        <f>HYPERLINK("https://rmda.kulib.kyoto-u.ac.jp/item/rb00000334?page=355")</f>
        <v>https://rmda.kulib.kyoto-u.ac.jp/item/rb00000334?page=355</v>
      </c>
    </row>
    <row r="67" spans="1:3" x14ac:dyDescent="0.4">
      <c r="A67" s="4" t="s">
        <v>66</v>
      </c>
      <c r="B67" s="3">
        <v>359</v>
      </c>
      <c r="C67" s="2" t="str">
        <f>HYPERLINK("https://rmda.kulib.kyoto-u.ac.jp/item/rb00000334?page=359")</f>
        <v>https://rmda.kulib.kyoto-u.ac.jp/item/rb00000334?page=359</v>
      </c>
    </row>
    <row r="68" spans="1:3" x14ac:dyDescent="0.4">
      <c r="A68" s="4" t="s">
        <v>67</v>
      </c>
      <c r="B68" s="3">
        <v>367</v>
      </c>
      <c r="C68" s="2" t="str">
        <f>HYPERLINK("https://rmda.kulib.kyoto-u.ac.jp/item/rb00000334?page=367")</f>
        <v>https://rmda.kulib.kyoto-u.ac.jp/item/rb00000334?page=367</v>
      </c>
    </row>
    <row r="69" spans="1:3" x14ac:dyDescent="0.4">
      <c r="A69" s="4" t="s">
        <v>68</v>
      </c>
      <c r="B69" s="3">
        <v>375</v>
      </c>
      <c r="C69" s="2" t="str">
        <f>HYPERLINK("https://rmda.kulib.kyoto-u.ac.jp/item/rb00000334?page=375")</f>
        <v>https://rmda.kulib.kyoto-u.ac.jp/item/rb00000334?page=375</v>
      </c>
    </row>
    <row r="70" spans="1:3" x14ac:dyDescent="0.4">
      <c r="A70" s="4" t="s">
        <v>69</v>
      </c>
      <c r="B70" s="3">
        <v>390</v>
      </c>
      <c r="C70" s="2" t="str">
        <f>HYPERLINK("https://rmda.kulib.kyoto-u.ac.jp/item/rb00000334?page=390")</f>
        <v>https://rmda.kulib.kyoto-u.ac.jp/item/rb00000334?page=390</v>
      </c>
    </row>
    <row r="71" spans="1:3" x14ac:dyDescent="0.4">
      <c r="A71" s="4" t="s">
        <v>70</v>
      </c>
      <c r="B71" s="3">
        <v>405</v>
      </c>
      <c r="C71" s="2" t="str">
        <f>HYPERLINK("https://rmda.kulib.kyoto-u.ac.jp/item/rb00000334?page=405")</f>
        <v>https://rmda.kulib.kyoto-u.ac.jp/item/rb00000334?page=405</v>
      </c>
    </row>
    <row r="72" spans="1:3" x14ac:dyDescent="0.4">
      <c r="A72" s="4" t="s">
        <v>71</v>
      </c>
      <c r="B72" s="3">
        <v>431</v>
      </c>
      <c r="C72" s="2" t="str">
        <f>HYPERLINK("https://rmda.kulib.kyoto-u.ac.jp/item/rb00000334?page=431")</f>
        <v>https://rmda.kulib.kyoto-u.ac.jp/item/rb00000334?page=431</v>
      </c>
    </row>
    <row r="73" spans="1:3" x14ac:dyDescent="0.4">
      <c r="A73" s="4" t="s">
        <v>72</v>
      </c>
      <c r="B73" s="3">
        <v>481</v>
      </c>
      <c r="C73" s="2" t="str">
        <f>HYPERLINK("https://rmda.kulib.kyoto-u.ac.jp/item/rb00000334?page=481")</f>
        <v>https://rmda.kulib.kyoto-u.ac.jp/item/rb00000334?page=481</v>
      </c>
    </row>
    <row r="74" spans="1:3" x14ac:dyDescent="0.4">
      <c r="A74" s="4" t="s">
        <v>73</v>
      </c>
      <c r="B74" s="3">
        <v>485</v>
      </c>
      <c r="C74" s="2" t="str">
        <f>HYPERLINK("https://rmda.kulib.kyoto-u.ac.jp/item/rb00000334?page=485")</f>
        <v>https://rmda.kulib.kyoto-u.ac.jp/item/rb00000334?page=485</v>
      </c>
    </row>
    <row r="75" spans="1:3" x14ac:dyDescent="0.4">
      <c r="A75" s="4" t="s">
        <v>74</v>
      </c>
      <c r="B75" s="3">
        <v>485</v>
      </c>
      <c r="C75" s="2" t="str">
        <f>HYPERLINK("https://rmda.kulib.kyoto-u.ac.jp/item/rb00000334?page=485")</f>
        <v>https://rmda.kulib.kyoto-u.ac.jp/item/rb00000334?page=485</v>
      </c>
    </row>
    <row r="76" spans="1:3" x14ac:dyDescent="0.4">
      <c r="A76" s="2" t="s">
        <v>75</v>
      </c>
      <c r="B76" s="3">
        <v>531</v>
      </c>
      <c r="C76" s="2" t="str">
        <f>HYPERLINK("https://rmda.kulib.kyoto-u.ac.jp/item/rb00000334?page=531")</f>
        <v>https://rmda.kulib.kyoto-u.ac.jp/item/rb00000334?page=531</v>
      </c>
    </row>
    <row r="77" spans="1:3" x14ac:dyDescent="0.4">
      <c r="A77" s="2" t="s">
        <v>76</v>
      </c>
      <c r="B77" s="3">
        <v>534</v>
      </c>
      <c r="C77" s="2" t="str">
        <f>HYPERLINK("https://rmda.kulib.kyoto-u.ac.jp/item/rb00000334?page=534")</f>
        <v>https://rmda.kulib.kyoto-u.ac.jp/item/rb00000334?page=534</v>
      </c>
    </row>
    <row r="78" spans="1:3" x14ac:dyDescent="0.4">
      <c r="A78" s="2" t="s">
        <v>77</v>
      </c>
      <c r="B78" s="3">
        <v>538</v>
      </c>
      <c r="C78" s="2" t="str">
        <f>HYPERLINK("https://rmda.kulib.kyoto-u.ac.jp/item/rb00000334?page=538")</f>
        <v>https://rmda.kulib.kyoto-u.ac.jp/item/rb00000334?page=538</v>
      </c>
    </row>
    <row r="79" spans="1:3" x14ac:dyDescent="0.4">
      <c r="A79" s="2" t="s">
        <v>78</v>
      </c>
      <c r="B79" s="3">
        <v>561</v>
      </c>
      <c r="C79" s="2" t="str">
        <f>HYPERLINK("https://rmda.kulib.kyoto-u.ac.jp/item/rb00000334?page=561")</f>
        <v>https://rmda.kulib.kyoto-u.ac.jp/item/rb00000334?page=561</v>
      </c>
    </row>
    <row r="80" spans="1:3" x14ac:dyDescent="0.4">
      <c r="A80" s="2" t="s">
        <v>79</v>
      </c>
      <c r="B80" s="3">
        <v>544</v>
      </c>
      <c r="C80" s="2" t="str">
        <f>HYPERLINK("https://rmda.kulib.kyoto-u.ac.jp/item/rb00000334?page=544")</f>
        <v>https://rmda.kulib.kyoto-u.ac.jp/item/rb00000334?page=544</v>
      </c>
    </row>
    <row r="81" spans="1:3" x14ac:dyDescent="0.4">
      <c r="A81" s="2" t="s">
        <v>80</v>
      </c>
      <c r="B81" s="3">
        <v>550</v>
      </c>
      <c r="C81" s="2" t="str">
        <f>HYPERLINK("https://rmda.kulib.kyoto-u.ac.jp/item/rb00000334?page=550")</f>
        <v>https://rmda.kulib.kyoto-u.ac.jp/item/rb00000334?page=550</v>
      </c>
    </row>
    <row r="82" spans="1:3" x14ac:dyDescent="0.4">
      <c r="A82" s="2" t="s">
        <v>81</v>
      </c>
      <c r="B82" s="3">
        <v>555</v>
      </c>
      <c r="C82" s="2" t="str">
        <f>HYPERLINK("https://rmda.kulib.kyoto-u.ac.jp/item/rb00000334?page=555")</f>
        <v>https://rmda.kulib.kyoto-u.ac.jp/item/rb00000334?page=555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2024-11-17T12:33:20Z</dcterms:created>
  <dcterms:modified xsi:type="dcterms:W3CDTF">2024-11-17T13:21:47Z</dcterms:modified>
</cp:coreProperties>
</file>