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D:\Desktop\岡本一抱web\"/>
    </mc:Choice>
  </mc:AlternateContent>
  <xr:revisionPtr revIDLastSave="0" documentId="13_ncr:1_{B92C52E9-F321-49E6-8BF9-8F6891C86328}" xr6:coauthVersionLast="47" xr6:coauthVersionMax="47" xr10:uidLastSave="{00000000-0000-0000-0000-000000000000}"/>
  <bookViews>
    <workbookView xWindow="-120" yWindow="-120" windowWidth="29040" windowHeight="15840" xr2:uid="{3A0DA6F6-5DCD-4CF8-A60C-518B9FFC5F7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1" l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</calcChain>
</file>

<file path=xl/sharedStrings.xml><?xml version="1.0" encoding="utf-8"?>
<sst xmlns="http://schemas.openxmlformats.org/spreadsheetml/2006/main" count="99" uniqueCount="98">
  <si>
    <t>序</t>
  </si>
  <si>
    <t>巻之上目録</t>
  </si>
  <si>
    <t>診腹総論</t>
  </si>
  <si>
    <t>診心蔵</t>
  </si>
  <si>
    <t>診脾胃</t>
  </si>
  <si>
    <t>診腎蔵</t>
  </si>
  <si>
    <t>虚里の動</t>
  </si>
  <si>
    <t>動気三候</t>
  </si>
  <si>
    <t>行鍼総論</t>
  </si>
  <si>
    <t>温鍼法</t>
  </si>
  <si>
    <t>見虚実法</t>
  </si>
  <si>
    <t>鍼補瀉法</t>
  </si>
  <si>
    <t>手法補瀉</t>
  </si>
  <si>
    <t>呼吸補瀉</t>
  </si>
  <si>
    <t>寒熱補瀉</t>
  </si>
  <si>
    <t>経脈迎随</t>
  </si>
  <si>
    <t>補瀉迎随</t>
  </si>
  <si>
    <t>子母迎随</t>
  </si>
  <si>
    <t>繆刺法</t>
  </si>
  <si>
    <t>八法論</t>
  </si>
  <si>
    <t>人身左右補瀉不同</t>
  </si>
  <si>
    <t>止刺痛法</t>
  </si>
  <si>
    <t>抜折鍼法</t>
  </si>
  <si>
    <t>刺暈蘇法</t>
  </si>
  <si>
    <t>骨度法　仰人尺寸</t>
  </si>
  <si>
    <t>同身量寸尺寸法</t>
  </si>
  <si>
    <t>人身名所法</t>
  </si>
  <si>
    <t>鍼灸補瀉論</t>
  </si>
  <si>
    <t>巻中目録</t>
  </si>
  <si>
    <t>禁鍼穴法</t>
  </si>
  <si>
    <t>禁灸穴法</t>
  </si>
  <si>
    <t>井滎兪経合穴</t>
  </si>
  <si>
    <t>治法</t>
  </si>
  <si>
    <t>中風　附類中</t>
  </si>
  <si>
    <t>痺症　附痛風</t>
  </si>
  <si>
    <t>痿症</t>
  </si>
  <si>
    <t>傷寒</t>
  </si>
  <si>
    <t>瘧症</t>
  </si>
  <si>
    <t>痢病</t>
  </si>
  <si>
    <t>泄瀉</t>
  </si>
  <si>
    <t>霍乱</t>
  </si>
  <si>
    <t>嘔吐　附飜胃　胃膈噎</t>
  </si>
  <si>
    <t>痰飲</t>
  </si>
  <si>
    <t>欬嗽</t>
  </si>
  <si>
    <t>喘急</t>
  </si>
  <si>
    <t>欝症　附諸気</t>
  </si>
  <si>
    <t>飲食</t>
  </si>
  <si>
    <t>腹痛</t>
  </si>
  <si>
    <t>脇痛</t>
  </si>
  <si>
    <t>心痛　附胃脘痛</t>
  </si>
  <si>
    <t>腰痛</t>
  </si>
  <si>
    <t>肩癖　附臂痺</t>
  </si>
  <si>
    <t>脚気</t>
  </si>
  <si>
    <t>頭痛</t>
  </si>
  <si>
    <t>眩暈</t>
  </si>
  <si>
    <t>眼目</t>
  </si>
  <si>
    <t>耳疾</t>
  </si>
  <si>
    <t>鼻疾</t>
  </si>
  <si>
    <t>口舌</t>
  </si>
  <si>
    <t>牙歯</t>
  </si>
  <si>
    <t>喉痺</t>
  </si>
  <si>
    <t>積聚</t>
  </si>
  <si>
    <t>疝気</t>
  </si>
  <si>
    <t>脹満</t>
  </si>
  <si>
    <t>水腫</t>
  </si>
  <si>
    <t>淋病</t>
  </si>
  <si>
    <t>消渇</t>
  </si>
  <si>
    <t>遺精</t>
  </si>
  <si>
    <t>溺濁</t>
  </si>
  <si>
    <t>吐血　附衄血咳血</t>
  </si>
  <si>
    <t>下血　附溺血</t>
  </si>
  <si>
    <t>痔漏</t>
  </si>
  <si>
    <t>脱肛</t>
  </si>
  <si>
    <t>秘結</t>
  </si>
  <si>
    <t>健忘　附征忡</t>
  </si>
  <si>
    <t>癲癇　附狂症</t>
  </si>
  <si>
    <t>汗</t>
  </si>
  <si>
    <t>調経　附帯下</t>
  </si>
  <si>
    <t>妊娠　附臨産</t>
  </si>
  <si>
    <t>産後</t>
  </si>
  <si>
    <t>急驚　附慢驚癇症</t>
  </si>
  <si>
    <t>瘡瘍</t>
  </si>
  <si>
    <t>奥付</t>
  </si>
  <si>
    <t>https://kokusho.nijl.ac.jp/biblio/100315933/</t>
    <phoneticPr fontId="1"/>
  </si>
  <si>
    <t>鍼灸初心鈔</t>
    <phoneticPr fontId="1"/>
  </si>
  <si>
    <t>癭瘤　結核瘰癧</t>
    <phoneticPr fontId="1"/>
  </si>
  <si>
    <t>疳癖</t>
    <phoneticPr fontId="1"/>
  </si>
  <si>
    <t>国書データベース</t>
    <rPh sb="0" eb="2">
      <t>コクショ</t>
    </rPh>
    <phoneticPr fontId="1"/>
  </si>
  <si>
    <t>下巻目録</t>
    <phoneticPr fontId="1"/>
  </si>
  <si>
    <t>＊高津敬節の『鍼灸遡廻集』と『鍼灸初心抄』：</t>
    <phoneticPr fontId="1"/>
  </si>
  <si>
    <t>現存する版本を比較して推定するに、元禄8年（1695）に刊行された『鍼灸遡廻集』の巻頭書名の「遡廻集」の三文字を削って「初心抄」と改め、かつ選者として当時のブックメーカーであった岡本一抱の名を加え、書題と著者名以外は全く同じ版木を使って印刷して宝永7年（1710）に刊行したとみられる。</t>
  </si>
  <si>
    <t>＊オリエント出版の臨床鍼灸古典全書の篠原孝市先生の解説では，</t>
    <rPh sb="6" eb="8">
      <t>シュッパン</t>
    </rPh>
    <rPh sb="9" eb="17">
      <t>リンショウハコテンゼンショ</t>
    </rPh>
    <rPh sb="18" eb="22">
      <t>シノハラコウイチ</t>
    </rPh>
    <rPh sb="22" eb="24">
      <t>センセイ</t>
    </rPh>
    <rPh sb="25" eb="27">
      <t>カイセツ</t>
    </rPh>
    <phoneticPr fontId="1"/>
  </si>
  <si>
    <t>https://kokusho.nijl.ac.jp/biblio/100315934/9?ln=ja</t>
    <phoneticPr fontId="1"/>
  </si>
  <si>
    <t>https://kokusho.nijl.ac.jp/biblio/100315934/82?ln=ja</t>
    <phoneticPr fontId="1"/>
  </si>
  <si>
    <t>＊■■■（版木が削られている）が2個所あります。↑</t>
    <rPh sb="5" eb="7">
      <t>ハンギ</t>
    </rPh>
    <rPh sb="8" eb="9">
      <t>ケズ</t>
    </rPh>
    <rPh sb="17" eb="19">
      <t>カショ</t>
    </rPh>
    <phoneticPr fontId="1"/>
  </si>
  <si>
    <t>参考：別の版本</t>
    <rPh sb="0" eb="2">
      <t>サンコウ</t>
    </rPh>
    <rPh sb="3" eb="4">
      <t>ベツ</t>
    </rPh>
    <rPh sb="5" eb="7">
      <t>ハンポン</t>
    </rPh>
    <phoneticPr fontId="1"/>
  </si>
  <si>
    <t>診肺蔵</t>
    <phoneticPr fontId="1"/>
  </si>
  <si>
    <t>診肝蔵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</si>
</sst>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1" xfId="1" applyBorder="1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0" borderId="0" xfId="0" applyAlignment="1">
      <alignment vertical="center" wrapText="1"/>
    </xf>
    <xf numFmtId="0" fontId="3" fillId="0" borderId="0" xfId="0" applyFont="1">
      <alignment vertical="center"/>
    </xf>
    <xf numFmtId="0" fontId="0" fillId="0" borderId="0" xfId="0" applyBorder="1">
      <alignment vertical="center"/>
    </xf>
    <xf numFmtId="0" fontId="0" fillId="0" borderId="0" xfId="0" applyFill="1" applyBorder="1">
      <alignment vertical="center"/>
    </xf>
    <xf numFmtId="0" fontId="2" fillId="2" borderId="1" xfId="1" applyFill="1" applyBorder="1">
      <alignment vertical="center"/>
    </xf>
    <xf numFmtId="0" fontId="2" fillId="0" borderId="0" xfId="1">
      <alignment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kokusho.nijl.ac.jp/biblio/100315934/82?ln=ja" TargetMode="External"/><Relationship Id="rId2" Type="http://schemas.openxmlformats.org/officeDocument/2006/relationships/hyperlink" Target="https://kokusho.nijl.ac.jp/biblio/100315934/9?ln=ja" TargetMode="External"/><Relationship Id="rId1" Type="http://schemas.openxmlformats.org/officeDocument/2006/relationships/hyperlink" Target="https://kokusho.nijl.ac.jp/biblio/100315933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652B2C-8424-4D82-8764-946E5CC3A3B9}">
  <dimension ref="A1:D98"/>
  <sheetViews>
    <sheetView tabSelected="1" zoomScale="205" zoomScaleNormal="205" workbookViewId="0"/>
  </sheetViews>
  <sheetFormatPr defaultRowHeight="18.75" x14ac:dyDescent="0.4"/>
  <cols>
    <col min="1" max="1" width="18.875" customWidth="1"/>
    <col min="3" max="3" width="41.25" customWidth="1"/>
  </cols>
  <sheetData>
    <row r="1" spans="1:4" x14ac:dyDescent="0.4">
      <c r="A1" s="3" t="s">
        <v>84</v>
      </c>
      <c r="B1" s="1"/>
      <c r="C1" s="2" t="s">
        <v>83</v>
      </c>
      <c r="D1" t="s">
        <v>87</v>
      </c>
    </row>
    <row r="2" spans="1:4" x14ac:dyDescent="0.4">
      <c r="A2" s="1" t="s">
        <v>0</v>
      </c>
      <c r="B2" s="1">
        <v>4</v>
      </c>
      <c r="C2" s="1" t="str">
        <f>HYPERLINK("https://kokusho.nijl.ac.jp/biblio/100315933/4")</f>
        <v>https://kokusho.nijl.ac.jp/biblio/100315933/4</v>
      </c>
    </row>
    <row r="3" spans="1:4" x14ac:dyDescent="0.4">
      <c r="A3" s="1" t="s">
        <v>0</v>
      </c>
      <c r="B3" s="1">
        <v>6</v>
      </c>
      <c r="C3" s="1" t="str">
        <f>HYPERLINK("https://kokusho.nijl.ac.jp/biblio/100315933/6")</f>
        <v>https://kokusho.nijl.ac.jp/biblio/100315933/6</v>
      </c>
    </row>
    <row r="4" spans="1:4" x14ac:dyDescent="0.4">
      <c r="A4" s="4" t="s">
        <v>1</v>
      </c>
      <c r="B4" s="1">
        <v>8</v>
      </c>
      <c r="C4" s="1" t="str">
        <f>HYPERLINK("https://kokusho.nijl.ac.jp/biblio/100315933/8")</f>
        <v>https://kokusho.nijl.ac.jp/biblio/100315933/8</v>
      </c>
    </row>
    <row r="5" spans="1:4" x14ac:dyDescent="0.4">
      <c r="A5" s="1" t="s">
        <v>2</v>
      </c>
      <c r="B5" s="1">
        <v>9</v>
      </c>
      <c r="C5" s="1" t="str">
        <f>HYPERLINK("https://kokusho.nijl.ac.jp/biblio/100315933/9")</f>
        <v>https://kokusho.nijl.ac.jp/biblio/100315933/9</v>
      </c>
    </row>
    <row r="6" spans="1:4" x14ac:dyDescent="0.4">
      <c r="A6" s="1" t="s">
        <v>96</v>
      </c>
      <c r="B6" s="1">
        <v>10</v>
      </c>
      <c r="C6" s="1" t="str">
        <f>HYPERLINK("https://kokusho.nijl.ac.jp/biblio/100315933/10")</f>
        <v>https://kokusho.nijl.ac.jp/biblio/100315933/10</v>
      </c>
    </row>
    <row r="7" spans="1:4" x14ac:dyDescent="0.4">
      <c r="A7" s="1" t="s">
        <v>3</v>
      </c>
      <c r="B7" s="1">
        <v>10</v>
      </c>
      <c r="C7" s="1" t="str">
        <f>HYPERLINK("https://kokusho.nijl.ac.jp/biblio/100315933/10")</f>
        <v>https://kokusho.nijl.ac.jp/biblio/100315933/10</v>
      </c>
    </row>
    <row r="8" spans="1:4" x14ac:dyDescent="0.4">
      <c r="A8" s="1" t="s">
        <v>4</v>
      </c>
      <c r="B8" s="1">
        <v>11</v>
      </c>
      <c r="C8" s="1" t="str">
        <f>HYPERLINK("https://kokusho.nijl.ac.jp/biblio/100315933/11")</f>
        <v>https://kokusho.nijl.ac.jp/biblio/100315933/11</v>
      </c>
    </row>
    <row r="9" spans="1:4" x14ac:dyDescent="0.4">
      <c r="A9" s="1" t="s">
        <v>97</v>
      </c>
      <c r="B9" s="1">
        <v>11</v>
      </c>
      <c r="C9" s="1" t="str">
        <f>HYPERLINK("https://kokusho.nijl.ac.jp/biblio/100315933/11")</f>
        <v>https://kokusho.nijl.ac.jp/biblio/100315933/11</v>
      </c>
    </row>
    <row r="10" spans="1:4" x14ac:dyDescent="0.4">
      <c r="A10" s="1" t="s">
        <v>5</v>
      </c>
      <c r="B10" s="1">
        <v>12</v>
      </c>
      <c r="C10" s="1" t="str">
        <f>HYPERLINK("https://kokusho.nijl.ac.jp/biblio/100315933/12")</f>
        <v>https://kokusho.nijl.ac.jp/biblio/100315933/12</v>
      </c>
    </row>
    <row r="11" spans="1:4" x14ac:dyDescent="0.4">
      <c r="A11" s="1" t="s">
        <v>6</v>
      </c>
      <c r="B11" s="1">
        <v>13</v>
      </c>
      <c r="C11" s="1" t="str">
        <f>HYPERLINK("https://kokusho.nijl.ac.jp/biblio/100315933/13")</f>
        <v>https://kokusho.nijl.ac.jp/biblio/100315933/13</v>
      </c>
    </row>
    <row r="12" spans="1:4" x14ac:dyDescent="0.4">
      <c r="A12" s="1" t="s">
        <v>7</v>
      </c>
      <c r="B12" s="1">
        <v>14</v>
      </c>
      <c r="C12" s="1" t="str">
        <f>HYPERLINK("https://kokusho.nijl.ac.jp/biblio/100315933/14")</f>
        <v>https://kokusho.nijl.ac.jp/biblio/100315933/14</v>
      </c>
    </row>
    <row r="13" spans="1:4" x14ac:dyDescent="0.4">
      <c r="A13" s="1" t="s">
        <v>8</v>
      </c>
      <c r="B13" s="1">
        <v>14</v>
      </c>
      <c r="C13" s="1" t="str">
        <f>HYPERLINK("https://kokusho.nijl.ac.jp/biblio/100315933/14")</f>
        <v>https://kokusho.nijl.ac.jp/biblio/100315933/14</v>
      </c>
    </row>
    <row r="14" spans="1:4" x14ac:dyDescent="0.4">
      <c r="A14" s="1" t="s">
        <v>9</v>
      </c>
      <c r="B14" s="1">
        <v>16</v>
      </c>
      <c r="C14" s="1" t="str">
        <f>HYPERLINK("https://kokusho.nijl.ac.jp/biblio/100315933/16")</f>
        <v>https://kokusho.nijl.ac.jp/biblio/100315933/16</v>
      </c>
    </row>
    <row r="15" spans="1:4" x14ac:dyDescent="0.4">
      <c r="A15" s="1" t="s">
        <v>10</v>
      </c>
      <c r="B15" s="1">
        <v>16</v>
      </c>
      <c r="C15" s="1" t="str">
        <f>HYPERLINK("https://kokusho.nijl.ac.jp/biblio/100315933/16")</f>
        <v>https://kokusho.nijl.ac.jp/biblio/100315933/16</v>
      </c>
    </row>
    <row r="16" spans="1:4" x14ac:dyDescent="0.4">
      <c r="A16" s="1" t="s">
        <v>11</v>
      </c>
      <c r="B16" s="1">
        <v>16</v>
      </c>
      <c r="C16" s="1" t="str">
        <f>HYPERLINK("https://kokusho.nijl.ac.jp/biblio/100315933/16")</f>
        <v>https://kokusho.nijl.ac.jp/biblio/100315933/16</v>
      </c>
    </row>
    <row r="17" spans="1:3" x14ac:dyDescent="0.4">
      <c r="A17" s="1" t="s">
        <v>12</v>
      </c>
      <c r="B17" s="1">
        <v>17</v>
      </c>
      <c r="C17" s="1" t="str">
        <f>HYPERLINK("https://kokusho.nijl.ac.jp/biblio/100315933/17")</f>
        <v>https://kokusho.nijl.ac.jp/biblio/100315933/17</v>
      </c>
    </row>
    <row r="18" spans="1:3" x14ac:dyDescent="0.4">
      <c r="A18" s="1" t="s">
        <v>13</v>
      </c>
      <c r="B18" s="1">
        <v>18</v>
      </c>
      <c r="C18" s="1" t="str">
        <f>HYPERLINK("https://kokusho.nijl.ac.jp/biblio/100315933/18")</f>
        <v>https://kokusho.nijl.ac.jp/biblio/100315933/18</v>
      </c>
    </row>
    <row r="19" spans="1:3" x14ac:dyDescent="0.4">
      <c r="A19" s="1" t="s">
        <v>14</v>
      </c>
      <c r="B19" s="1">
        <v>19</v>
      </c>
      <c r="C19" s="1" t="str">
        <f>HYPERLINK("https://kokusho.nijl.ac.jp/biblio/100315933/19")</f>
        <v>https://kokusho.nijl.ac.jp/biblio/100315933/19</v>
      </c>
    </row>
    <row r="20" spans="1:3" x14ac:dyDescent="0.4">
      <c r="A20" s="1" t="s">
        <v>15</v>
      </c>
      <c r="B20" s="1">
        <v>20</v>
      </c>
      <c r="C20" s="1" t="str">
        <f>HYPERLINK("https://kokusho.nijl.ac.jp/biblio/100315933/20")</f>
        <v>https://kokusho.nijl.ac.jp/biblio/100315933/20</v>
      </c>
    </row>
    <row r="21" spans="1:3" x14ac:dyDescent="0.4">
      <c r="A21" s="1" t="s">
        <v>16</v>
      </c>
      <c r="B21" s="1">
        <v>20</v>
      </c>
      <c r="C21" s="1" t="str">
        <f>HYPERLINK("https://kokusho.nijl.ac.jp/biblio/100315933/20")</f>
        <v>https://kokusho.nijl.ac.jp/biblio/100315933/20</v>
      </c>
    </row>
    <row r="22" spans="1:3" x14ac:dyDescent="0.4">
      <c r="A22" s="1" t="s">
        <v>17</v>
      </c>
      <c r="B22" s="1">
        <v>21</v>
      </c>
      <c r="C22" s="1" t="str">
        <f>HYPERLINK("https://kokusho.nijl.ac.jp/biblio/100315933/21")</f>
        <v>https://kokusho.nijl.ac.jp/biblio/100315933/21</v>
      </c>
    </row>
    <row r="23" spans="1:3" x14ac:dyDescent="0.4">
      <c r="A23" s="1" t="s">
        <v>18</v>
      </c>
      <c r="B23" s="1">
        <v>21</v>
      </c>
      <c r="C23" s="1" t="str">
        <f>HYPERLINK("https://kokusho.nijl.ac.jp/biblio/100315933/21")</f>
        <v>https://kokusho.nijl.ac.jp/biblio/100315933/21</v>
      </c>
    </row>
    <row r="24" spans="1:3" x14ac:dyDescent="0.4">
      <c r="A24" s="1" t="s">
        <v>19</v>
      </c>
      <c r="B24" s="1">
        <v>22</v>
      </c>
      <c r="C24" s="1" t="str">
        <f>HYPERLINK("https://kokusho.nijl.ac.jp/biblio/100315933/22")</f>
        <v>https://kokusho.nijl.ac.jp/biblio/100315933/22</v>
      </c>
    </row>
    <row r="25" spans="1:3" x14ac:dyDescent="0.4">
      <c r="A25" s="1" t="s">
        <v>20</v>
      </c>
      <c r="B25" s="1">
        <v>23</v>
      </c>
      <c r="C25" s="1" t="str">
        <f>HYPERLINK("https://kokusho.nijl.ac.jp/biblio/100315933/23")</f>
        <v>https://kokusho.nijl.ac.jp/biblio/100315933/23</v>
      </c>
    </row>
    <row r="26" spans="1:3" x14ac:dyDescent="0.4">
      <c r="A26" s="1" t="s">
        <v>21</v>
      </c>
      <c r="B26" s="1">
        <v>23</v>
      </c>
      <c r="C26" s="1" t="str">
        <f>HYPERLINK("https://kokusho.nijl.ac.jp/biblio/100315933/23")</f>
        <v>https://kokusho.nijl.ac.jp/biblio/100315933/23</v>
      </c>
    </row>
    <row r="27" spans="1:3" x14ac:dyDescent="0.4">
      <c r="A27" s="1" t="s">
        <v>22</v>
      </c>
      <c r="B27" s="1">
        <v>24</v>
      </c>
      <c r="C27" s="1" t="str">
        <f>HYPERLINK("https://kokusho.nijl.ac.jp/biblio/100315933/24")</f>
        <v>https://kokusho.nijl.ac.jp/biblio/100315933/24</v>
      </c>
    </row>
    <row r="28" spans="1:3" x14ac:dyDescent="0.4">
      <c r="A28" s="1" t="s">
        <v>23</v>
      </c>
      <c r="B28" s="1">
        <v>24</v>
      </c>
      <c r="C28" s="1" t="str">
        <f>HYPERLINK("https://kokusho.nijl.ac.jp/biblio/100315933/24")</f>
        <v>https://kokusho.nijl.ac.jp/biblio/100315933/24</v>
      </c>
    </row>
    <row r="29" spans="1:3" x14ac:dyDescent="0.4">
      <c r="A29" s="1" t="s">
        <v>24</v>
      </c>
      <c r="B29" s="1">
        <v>24</v>
      </c>
      <c r="C29" s="1" t="str">
        <f>HYPERLINK("https://kokusho.nijl.ac.jp/biblio/100315933/24")</f>
        <v>https://kokusho.nijl.ac.jp/biblio/100315933/24</v>
      </c>
    </row>
    <row r="30" spans="1:3" x14ac:dyDescent="0.4">
      <c r="A30" s="1" t="s">
        <v>25</v>
      </c>
      <c r="B30" s="1">
        <v>25</v>
      </c>
      <c r="C30" s="1" t="str">
        <f>HYPERLINK("https://kokusho.nijl.ac.jp/biblio/100315933/25")</f>
        <v>https://kokusho.nijl.ac.jp/biblio/100315933/25</v>
      </c>
    </row>
    <row r="31" spans="1:3" x14ac:dyDescent="0.4">
      <c r="A31" s="1" t="s">
        <v>26</v>
      </c>
      <c r="B31" s="1">
        <v>27</v>
      </c>
      <c r="C31" s="1" t="str">
        <f>HYPERLINK("https://kokusho.nijl.ac.jp/biblio/100315933/27")</f>
        <v>https://kokusho.nijl.ac.jp/biblio/100315933/27</v>
      </c>
    </row>
    <row r="32" spans="1:3" x14ac:dyDescent="0.4">
      <c r="A32" s="1" t="s">
        <v>27</v>
      </c>
      <c r="B32" s="1">
        <v>31</v>
      </c>
      <c r="C32" s="1" t="str">
        <f>HYPERLINK("https://kokusho.nijl.ac.jp/biblio/100315933/31")</f>
        <v>https://kokusho.nijl.ac.jp/biblio/100315933/31</v>
      </c>
    </row>
    <row r="33" spans="1:3" x14ac:dyDescent="0.4">
      <c r="A33" s="4" t="s">
        <v>28</v>
      </c>
      <c r="B33" s="1">
        <v>32</v>
      </c>
      <c r="C33" s="1" t="str">
        <f>HYPERLINK("https://kokusho.nijl.ac.jp/biblio/100315933/32")</f>
        <v>https://kokusho.nijl.ac.jp/biblio/100315933/32</v>
      </c>
    </row>
    <row r="34" spans="1:3" x14ac:dyDescent="0.4">
      <c r="A34" s="1" t="s">
        <v>29</v>
      </c>
      <c r="B34" s="1">
        <v>33</v>
      </c>
      <c r="C34" s="1" t="str">
        <f>HYPERLINK("https://kokusho.nijl.ac.jp/biblio/100315933/33")</f>
        <v>https://kokusho.nijl.ac.jp/biblio/100315933/33</v>
      </c>
    </row>
    <row r="35" spans="1:3" x14ac:dyDescent="0.4">
      <c r="A35" s="1" t="s">
        <v>30</v>
      </c>
      <c r="B35" s="1">
        <v>34</v>
      </c>
      <c r="C35" s="1" t="str">
        <f>HYPERLINK("https://kokusho.nijl.ac.jp/biblio/100315933/34")</f>
        <v>https://kokusho.nijl.ac.jp/biblio/100315933/34</v>
      </c>
    </row>
    <row r="36" spans="1:3" x14ac:dyDescent="0.4">
      <c r="A36" s="1" t="s">
        <v>31</v>
      </c>
      <c r="B36" s="1">
        <v>35</v>
      </c>
      <c r="C36" s="1" t="str">
        <f>HYPERLINK("https://kokusho.nijl.ac.jp/biblio/100315933/35")</f>
        <v>https://kokusho.nijl.ac.jp/biblio/100315933/35</v>
      </c>
    </row>
    <row r="37" spans="1:3" x14ac:dyDescent="0.4">
      <c r="A37" s="4" t="s">
        <v>32</v>
      </c>
      <c r="B37" s="1">
        <v>37</v>
      </c>
      <c r="C37" s="1" t="str">
        <f>HYPERLINK("https://kokusho.nijl.ac.jp/biblio/100315933/37")</f>
        <v>https://kokusho.nijl.ac.jp/biblio/100315933/37</v>
      </c>
    </row>
    <row r="38" spans="1:3" x14ac:dyDescent="0.4">
      <c r="A38" s="1" t="s">
        <v>33</v>
      </c>
      <c r="B38" s="1">
        <v>37</v>
      </c>
      <c r="C38" s="1" t="str">
        <f>HYPERLINK("https://kokusho.nijl.ac.jp/biblio/100315933/37")</f>
        <v>https://kokusho.nijl.ac.jp/biblio/100315933/37</v>
      </c>
    </row>
    <row r="39" spans="1:3" x14ac:dyDescent="0.4">
      <c r="A39" s="1" t="s">
        <v>34</v>
      </c>
      <c r="B39" s="1">
        <v>39</v>
      </c>
      <c r="C39" s="1" t="str">
        <f>HYPERLINK("https://kokusho.nijl.ac.jp/biblio/100315933/39")</f>
        <v>https://kokusho.nijl.ac.jp/biblio/100315933/39</v>
      </c>
    </row>
    <row r="40" spans="1:3" x14ac:dyDescent="0.4">
      <c r="A40" s="1" t="s">
        <v>35</v>
      </c>
      <c r="B40" s="1">
        <v>40</v>
      </c>
      <c r="C40" s="1" t="str">
        <f>HYPERLINK("https://kokusho.nijl.ac.jp/biblio/100315933/40")</f>
        <v>https://kokusho.nijl.ac.jp/biblio/100315933/40</v>
      </c>
    </row>
    <row r="41" spans="1:3" x14ac:dyDescent="0.4">
      <c r="A41" s="1" t="s">
        <v>36</v>
      </c>
      <c r="B41" s="1">
        <v>40</v>
      </c>
      <c r="C41" s="1" t="str">
        <f>HYPERLINK("https://kokusho.nijl.ac.jp/biblio/100315933/40")</f>
        <v>https://kokusho.nijl.ac.jp/biblio/100315933/40</v>
      </c>
    </row>
    <row r="42" spans="1:3" x14ac:dyDescent="0.4">
      <c r="A42" s="1" t="s">
        <v>37</v>
      </c>
      <c r="B42" s="1">
        <v>42</v>
      </c>
      <c r="C42" s="1" t="str">
        <f>HYPERLINK("https://kokusho.nijl.ac.jp/biblio/100315933/42")</f>
        <v>https://kokusho.nijl.ac.jp/biblio/100315933/42</v>
      </c>
    </row>
    <row r="43" spans="1:3" x14ac:dyDescent="0.4">
      <c r="A43" s="1" t="s">
        <v>38</v>
      </c>
      <c r="B43" s="1">
        <v>43</v>
      </c>
      <c r="C43" s="1" t="str">
        <f>HYPERLINK("https://kokusho.nijl.ac.jp/biblio/100315933/43")</f>
        <v>https://kokusho.nijl.ac.jp/biblio/100315933/43</v>
      </c>
    </row>
    <row r="44" spans="1:3" x14ac:dyDescent="0.4">
      <c r="A44" s="1" t="s">
        <v>39</v>
      </c>
      <c r="B44" s="1">
        <v>44</v>
      </c>
      <c r="C44" s="1" t="str">
        <f>HYPERLINK("https://kokusho.nijl.ac.jp/biblio/100315933/44")</f>
        <v>https://kokusho.nijl.ac.jp/biblio/100315933/44</v>
      </c>
    </row>
    <row r="45" spans="1:3" x14ac:dyDescent="0.4">
      <c r="A45" s="1" t="s">
        <v>40</v>
      </c>
      <c r="B45" s="1">
        <v>45</v>
      </c>
      <c r="C45" s="1" t="str">
        <f>HYPERLINK("https://kokusho.nijl.ac.jp/biblio/100315933/45")</f>
        <v>https://kokusho.nijl.ac.jp/biblio/100315933/45</v>
      </c>
    </row>
    <row r="46" spans="1:3" x14ac:dyDescent="0.4">
      <c r="A46" s="1" t="s">
        <v>41</v>
      </c>
      <c r="B46" s="1">
        <v>46</v>
      </c>
      <c r="C46" s="1" t="str">
        <f>HYPERLINK("https://kokusho.nijl.ac.jp/biblio/100315933/46")</f>
        <v>https://kokusho.nijl.ac.jp/biblio/100315933/46</v>
      </c>
    </row>
    <row r="47" spans="1:3" x14ac:dyDescent="0.4">
      <c r="A47" s="1" t="s">
        <v>42</v>
      </c>
      <c r="B47" s="1">
        <v>47</v>
      </c>
      <c r="C47" s="1" t="str">
        <f>HYPERLINK("https://kokusho.nijl.ac.jp/biblio/100315933/47")</f>
        <v>https://kokusho.nijl.ac.jp/biblio/100315933/47</v>
      </c>
    </row>
    <row r="48" spans="1:3" x14ac:dyDescent="0.4">
      <c r="A48" s="1" t="s">
        <v>43</v>
      </c>
      <c r="B48" s="1">
        <v>48</v>
      </c>
      <c r="C48" s="1" t="str">
        <f>HYPERLINK("https://kokusho.nijl.ac.jp/biblio/100315933/48")</f>
        <v>https://kokusho.nijl.ac.jp/biblio/100315933/48</v>
      </c>
    </row>
    <row r="49" spans="1:3" x14ac:dyDescent="0.4">
      <c r="A49" s="1" t="s">
        <v>44</v>
      </c>
      <c r="B49" s="1">
        <v>49</v>
      </c>
      <c r="C49" s="1" t="str">
        <f>HYPERLINK("https://kokusho.nijl.ac.jp/biblio/100315933/49")</f>
        <v>https://kokusho.nijl.ac.jp/biblio/100315933/49</v>
      </c>
    </row>
    <row r="50" spans="1:3" x14ac:dyDescent="0.4">
      <c r="A50" s="1" t="s">
        <v>45</v>
      </c>
      <c r="B50" s="1">
        <v>50</v>
      </c>
      <c r="C50" s="1" t="str">
        <f>HYPERLINK("https://kokusho.nijl.ac.jp/biblio/100315933/50")</f>
        <v>https://kokusho.nijl.ac.jp/biblio/100315933/50</v>
      </c>
    </row>
    <row r="51" spans="1:3" x14ac:dyDescent="0.4">
      <c r="A51" s="1" t="s">
        <v>46</v>
      </c>
      <c r="B51" s="1">
        <v>51</v>
      </c>
      <c r="C51" s="1" t="str">
        <f>HYPERLINK("https://kokusho.nijl.ac.jp/biblio/100315933/51")</f>
        <v>https://kokusho.nijl.ac.jp/biblio/100315933/51</v>
      </c>
    </row>
    <row r="52" spans="1:3" x14ac:dyDescent="0.4">
      <c r="A52" s="1" t="s">
        <v>47</v>
      </c>
      <c r="B52" s="1">
        <v>52</v>
      </c>
      <c r="C52" s="1" t="str">
        <f>HYPERLINK("https://kokusho.nijl.ac.jp/biblio/100315933/52")</f>
        <v>https://kokusho.nijl.ac.jp/biblio/100315933/52</v>
      </c>
    </row>
    <row r="53" spans="1:3" x14ac:dyDescent="0.4">
      <c r="A53" s="1" t="s">
        <v>48</v>
      </c>
      <c r="B53" s="1">
        <v>52</v>
      </c>
      <c r="C53" s="1" t="str">
        <f>HYPERLINK("https://kokusho.nijl.ac.jp/biblio/100315933/52")</f>
        <v>https://kokusho.nijl.ac.jp/biblio/100315933/52</v>
      </c>
    </row>
    <row r="54" spans="1:3" x14ac:dyDescent="0.4">
      <c r="A54" s="1" t="s">
        <v>49</v>
      </c>
      <c r="B54" s="1">
        <v>53</v>
      </c>
      <c r="C54" s="1" t="str">
        <f>HYPERLINK("https://kokusho.nijl.ac.jp/biblio/100315933/53")</f>
        <v>https://kokusho.nijl.ac.jp/biblio/100315933/53</v>
      </c>
    </row>
    <row r="55" spans="1:3" x14ac:dyDescent="0.4">
      <c r="A55" s="4" t="s">
        <v>88</v>
      </c>
      <c r="B55" s="1">
        <v>55</v>
      </c>
      <c r="C55" s="1" t="str">
        <f>HYPERLINK("https://kokusho.nijl.ac.jp/biblio/100315933/55")</f>
        <v>https://kokusho.nijl.ac.jp/biblio/100315933/55</v>
      </c>
    </row>
    <row r="56" spans="1:3" x14ac:dyDescent="0.4">
      <c r="A56" s="1" t="s">
        <v>50</v>
      </c>
      <c r="B56" s="1">
        <v>56</v>
      </c>
      <c r="C56" s="1" t="str">
        <f>HYPERLINK("https://kokusho.nijl.ac.jp/biblio/100315933/56")</f>
        <v>https://kokusho.nijl.ac.jp/biblio/100315933/56</v>
      </c>
    </row>
    <row r="57" spans="1:3" x14ac:dyDescent="0.4">
      <c r="A57" s="1" t="s">
        <v>51</v>
      </c>
      <c r="B57" s="1">
        <v>57</v>
      </c>
      <c r="C57" s="1" t="str">
        <f>HYPERLINK("https://kokusho.nijl.ac.jp/biblio/100315933/57")</f>
        <v>https://kokusho.nijl.ac.jp/biblio/100315933/57</v>
      </c>
    </row>
    <row r="58" spans="1:3" x14ac:dyDescent="0.4">
      <c r="A58" s="1" t="s">
        <v>52</v>
      </c>
      <c r="B58" s="1">
        <v>58</v>
      </c>
      <c r="C58" s="1" t="str">
        <f>HYPERLINK("https://kokusho.nijl.ac.jp/biblio/100315933/58")</f>
        <v>https://kokusho.nijl.ac.jp/biblio/100315933/58</v>
      </c>
    </row>
    <row r="59" spans="1:3" x14ac:dyDescent="0.4">
      <c r="A59" s="1" t="s">
        <v>53</v>
      </c>
      <c r="B59" s="1">
        <v>59</v>
      </c>
      <c r="C59" s="1" t="str">
        <f>HYPERLINK("https://kokusho.nijl.ac.jp/biblio/100315933/59")</f>
        <v>https://kokusho.nijl.ac.jp/biblio/100315933/59</v>
      </c>
    </row>
    <row r="60" spans="1:3" x14ac:dyDescent="0.4">
      <c r="A60" s="1" t="s">
        <v>54</v>
      </c>
      <c r="B60" s="1">
        <v>60</v>
      </c>
      <c r="C60" s="1" t="str">
        <f>HYPERLINK("https://kokusho.nijl.ac.jp/biblio/100315933/60")</f>
        <v>https://kokusho.nijl.ac.jp/biblio/100315933/60</v>
      </c>
    </row>
    <row r="61" spans="1:3" x14ac:dyDescent="0.4">
      <c r="A61" s="1" t="s">
        <v>55</v>
      </c>
      <c r="B61" s="1">
        <v>61</v>
      </c>
      <c r="C61" s="1" t="str">
        <f>HYPERLINK("https://kokusho.nijl.ac.jp/biblio/100315933/61")</f>
        <v>https://kokusho.nijl.ac.jp/biblio/100315933/61</v>
      </c>
    </row>
    <row r="62" spans="1:3" x14ac:dyDescent="0.4">
      <c r="A62" s="1" t="s">
        <v>56</v>
      </c>
      <c r="B62" s="1">
        <v>62</v>
      </c>
      <c r="C62" s="1" t="str">
        <f>HYPERLINK("https://kokusho.nijl.ac.jp/biblio/100315933/62")</f>
        <v>https://kokusho.nijl.ac.jp/biblio/100315933/62</v>
      </c>
    </row>
    <row r="63" spans="1:3" x14ac:dyDescent="0.4">
      <c r="A63" s="1" t="s">
        <v>57</v>
      </c>
      <c r="B63" s="1">
        <v>62</v>
      </c>
      <c r="C63" s="1" t="str">
        <f>HYPERLINK("https://kokusho.nijl.ac.jp/biblio/100315933/62")</f>
        <v>https://kokusho.nijl.ac.jp/biblio/100315933/62</v>
      </c>
    </row>
    <row r="64" spans="1:3" x14ac:dyDescent="0.4">
      <c r="A64" s="1" t="s">
        <v>58</v>
      </c>
      <c r="B64" s="1">
        <v>63</v>
      </c>
      <c r="C64" s="1" t="str">
        <f>HYPERLINK("https://kokusho.nijl.ac.jp/biblio/100315933/63")</f>
        <v>https://kokusho.nijl.ac.jp/biblio/100315933/63</v>
      </c>
    </row>
    <row r="65" spans="1:3" x14ac:dyDescent="0.4">
      <c r="A65" s="1" t="s">
        <v>59</v>
      </c>
      <c r="B65" s="1">
        <v>64</v>
      </c>
      <c r="C65" s="1" t="str">
        <f>HYPERLINK("https://kokusho.nijl.ac.jp/biblio/100315933/64")</f>
        <v>https://kokusho.nijl.ac.jp/biblio/100315933/64</v>
      </c>
    </row>
    <row r="66" spans="1:3" x14ac:dyDescent="0.4">
      <c r="A66" s="1" t="s">
        <v>60</v>
      </c>
      <c r="B66" s="1">
        <v>64</v>
      </c>
      <c r="C66" s="1" t="str">
        <f>HYPERLINK("https://kokusho.nijl.ac.jp/biblio/100315933/64")</f>
        <v>https://kokusho.nijl.ac.jp/biblio/100315933/64</v>
      </c>
    </row>
    <row r="67" spans="1:3" x14ac:dyDescent="0.4">
      <c r="A67" s="1" t="s">
        <v>61</v>
      </c>
      <c r="B67" s="1">
        <v>65</v>
      </c>
      <c r="C67" s="1" t="str">
        <f>HYPERLINK("https://kokusho.nijl.ac.jp/biblio/100315933/65")</f>
        <v>https://kokusho.nijl.ac.jp/biblio/100315933/65</v>
      </c>
    </row>
    <row r="68" spans="1:3" x14ac:dyDescent="0.4">
      <c r="A68" s="1" t="s">
        <v>62</v>
      </c>
      <c r="B68" s="1">
        <v>66</v>
      </c>
      <c r="C68" s="1" t="str">
        <f>HYPERLINK("https://kokusho.nijl.ac.jp/biblio/100315933/66")</f>
        <v>https://kokusho.nijl.ac.jp/biblio/100315933/66</v>
      </c>
    </row>
    <row r="69" spans="1:3" x14ac:dyDescent="0.4">
      <c r="A69" s="1" t="s">
        <v>63</v>
      </c>
      <c r="B69" s="1">
        <v>67</v>
      </c>
      <c r="C69" s="1" t="str">
        <f>HYPERLINK("https://kokusho.nijl.ac.jp/biblio/100315933/67")</f>
        <v>https://kokusho.nijl.ac.jp/biblio/100315933/67</v>
      </c>
    </row>
    <row r="70" spans="1:3" x14ac:dyDescent="0.4">
      <c r="A70" s="1" t="s">
        <v>64</v>
      </c>
      <c r="B70" s="1">
        <v>68</v>
      </c>
      <c r="C70" s="1" t="str">
        <f>HYPERLINK("https://kokusho.nijl.ac.jp/biblio/100315933/68")</f>
        <v>https://kokusho.nijl.ac.jp/biblio/100315933/68</v>
      </c>
    </row>
    <row r="71" spans="1:3" x14ac:dyDescent="0.4">
      <c r="A71" s="1" t="s">
        <v>65</v>
      </c>
      <c r="B71" s="1">
        <v>69</v>
      </c>
      <c r="C71" s="1" t="str">
        <f>HYPERLINK("https://kokusho.nijl.ac.jp/biblio/100315933/69")</f>
        <v>https://kokusho.nijl.ac.jp/biblio/100315933/69</v>
      </c>
    </row>
    <row r="72" spans="1:3" x14ac:dyDescent="0.4">
      <c r="A72" s="1" t="s">
        <v>66</v>
      </c>
      <c r="B72" s="1">
        <v>70</v>
      </c>
      <c r="C72" s="1" t="str">
        <f>HYPERLINK("https://kokusho.nijl.ac.jp/biblio/100315933/70")</f>
        <v>https://kokusho.nijl.ac.jp/biblio/100315933/70</v>
      </c>
    </row>
    <row r="73" spans="1:3" x14ac:dyDescent="0.4">
      <c r="A73" s="1" t="s">
        <v>67</v>
      </c>
      <c r="B73" s="1">
        <v>70</v>
      </c>
      <c r="C73" s="1" t="str">
        <f>HYPERLINK("https://kokusho.nijl.ac.jp/biblio/100315933/70")</f>
        <v>https://kokusho.nijl.ac.jp/biblio/100315933/70</v>
      </c>
    </row>
    <row r="74" spans="1:3" x14ac:dyDescent="0.4">
      <c r="A74" s="1" t="s">
        <v>68</v>
      </c>
      <c r="B74" s="1">
        <v>71</v>
      </c>
      <c r="C74" s="1" t="str">
        <f>HYPERLINK("https://kokusho.nijl.ac.jp/biblio/100315933/71")</f>
        <v>https://kokusho.nijl.ac.jp/biblio/100315933/71</v>
      </c>
    </row>
    <row r="75" spans="1:3" x14ac:dyDescent="0.4">
      <c r="A75" s="1" t="s">
        <v>69</v>
      </c>
      <c r="B75" s="1">
        <v>71</v>
      </c>
      <c r="C75" s="1" t="str">
        <f>HYPERLINK("https://kokusho.nijl.ac.jp/biblio/100315933/71")</f>
        <v>https://kokusho.nijl.ac.jp/biblio/100315933/71</v>
      </c>
    </row>
    <row r="76" spans="1:3" x14ac:dyDescent="0.4">
      <c r="A76" s="1" t="s">
        <v>70</v>
      </c>
      <c r="B76" s="1">
        <v>72</v>
      </c>
      <c r="C76" s="1" t="str">
        <f>HYPERLINK("https://kokusho.nijl.ac.jp/biblio/100315933/72")</f>
        <v>https://kokusho.nijl.ac.jp/biblio/100315933/72</v>
      </c>
    </row>
    <row r="77" spans="1:3" x14ac:dyDescent="0.4">
      <c r="A77" s="1" t="s">
        <v>71</v>
      </c>
      <c r="B77" s="1">
        <v>73</v>
      </c>
      <c r="C77" s="1" t="str">
        <f>HYPERLINK("https://kokusho.nijl.ac.jp/biblio/100315933/73")</f>
        <v>https://kokusho.nijl.ac.jp/biblio/100315933/73</v>
      </c>
    </row>
    <row r="78" spans="1:3" x14ac:dyDescent="0.4">
      <c r="A78" s="1" t="s">
        <v>72</v>
      </c>
      <c r="B78" s="1">
        <v>74</v>
      </c>
      <c r="C78" s="1" t="str">
        <f>HYPERLINK("https://kokusho.nijl.ac.jp/biblio/100315933/74")</f>
        <v>https://kokusho.nijl.ac.jp/biblio/100315933/74</v>
      </c>
    </row>
    <row r="79" spans="1:3" x14ac:dyDescent="0.4">
      <c r="A79" s="1" t="s">
        <v>73</v>
      </c>
      <c r="B79" s="1">
        <v>74</v>
      </c>
      <c r="C79" s="1" t="str">
        <f>HYPERLINK("https://kokusho.nijl.ac.jp/biblio/100315933/74")</f>
        <v>https://kokusho.nijl.ac.jp/biblio/100315933/74</v>
      </c>
    </row>
    <row r="80" spans="1:3" x14ac:dyDescent="0.4">
      <c r="A80" s="1" t="s">
        <v>74</v>
      </c>
      <c r="B80" s="1">
        <v>75</v>
      </c>
      <c r="C80" s="1" t="str">
        <f>HYPERLINK("https://kokusho.nijl.ac.jp/biblio/100315933/75")</f>
        <v>https://kokusho.nijl.ac.jp/biblio/100315933/75</v>
      </c>
    </row>
    <row r="81" spans="1:3" x14ac:dyDescent="0.4">
      <c r="A81" s="1" t="s">
        <v>75</v>
      </c>
      <c r="B81" s="1">
        <v>75</v>
      </c>
      <c r="C81" s="1" t="str">
        <f>HYPERLINK("https://kokusho.nijl.ac.jp/biblio/100315933/75")</f>
        <v>https://kokusho.nijl.ac.jp/biblio/100315933/75</v>
      </c>
    </row>
    <row r="82" spans="1:3" x14ac:dyDescent="0.4">
      <c r="A82" s="1" t="s">
        <v>76</v>
      </c>
      <c r="B82" s="1">
        <v>76</v>
      </c>
      <c r="C82" s="1" t="str">
        <f>HYPERLINK("https://kokusho.nijl.ac.jp/biblio/100315933/76")</f>
        <v>https://kokusho.nijl.ac.jp/biblio/100315933/76</v>
      </c>
    </row>
    <row r="83" spans="1:3" x14ac:dyDescent="0.4">
      <c r="A83" s="1" t="s">
        <v>85</v>
      </c>
      <c r="B83" s="1">
        <v>77</v>
      </c>
      <c r="C83" s="1" t="str">
        <f>HYPERLINK("https://kokusho.nijl.ac.jp/biblio/100315933/77")</f>
        <v>https://kokusho.nijl.ac.jp/biblio/100315933/77</v>
      </c>
    </row>
    <row r="84" spans="1:3" x14ac:dyDescent="0.4">
      <c r="A84" s="1" t="s">
        <v>77</v>
      </c>
      <c r="B84" s="1">
        <v>78</v>
      </c>
      <c r="C84" s="1" t="str">
        <f>HYPERLINK("https://kokusho.nijl.ac.jp/biblio/100315933/78")</f>
        <v>https://kokusho.nijl.ac.jp/biblio/100315933/78</v>
      </c>
    </row>
    <row r="85" spans="1:3" x14ac:dyDescent="0.4">
      <c r="A85" s="1" t="s">
        <v>78</v>
      </c>
      <c r="B85" s="1">
        <v>79</v>
      </c>
      <c r="C85" s="1" t="str">
        <f>HYPERLINK("https://kokusho.nijl.ac.jp/biblio/100315933/79")</f>
        <v>https://kokusho.nijl.ac.jp/biblio/100315933/79</v>
      </c>
    </row>
    <row r="86" spans="1:3" x14ac:dyDescent="0.4">
      <c r="A86" s="1" t="s">
        <v>79</v>
      </c>
      <c r="B86" s="1">
        <v>80</v>
      </c>
      <c r="C86" s="1" t="str">
        <f>HYPERLINK("https://kokusho.nijl.ac.jp/biblio/100315933/80")</f>
        <v>https://kokusho.nijl.ac.jp/biblio/100315933/80</v>
      </c>
    </row>
    <row r="87" spans="1:3" x14ac:dyDescent="0.4">
      <c r="A87" s="1" t="s">
        <v>80</v>
      </c>
      <c r="B87" s="1">
        <v>81</v>
      </c>
      <c r="C87" s="1" t="str">
        <f>HYPERLINK("https://kokusho.nijl.ac.jp/biblio/100315933/81")</f>
        <v>https://kokusho.nijl.ac.jp/biblio/100315933/81</v>
      </c>
    </row>
    <row r="88" spans="1:3" x14ac:dyDescent="0.4">
      <c r="A88" s="1" t="s">
        <v>86</v>
      </c>
      <c r="B88" s="1">
        <v>82</v>
      </c>
      <c r="C88" s="1" t="str">
        <f>HYPERLINK("https://kokusho.nijl.ac.jp/biblio/100315933/82")</f>
        <v>https://kokusho.nijl.ac.jp/biblio/100315933/82</v>
      </c>
    </row>
    <row r="89" spans="1:3" x14ac:dyDescent="0.4">
      <c r="A89" s="1" t="s">
        <v>81</v>
      </c>
      <c r="B89" s="1">
        <v>82</v>
      </c>
      <c r="C89" s="1" t="str">
        <f>HYPERLINK("https://kokusho.nijl.ac.jp/biblio/100315933/82")</f>
        <v>https://kokusho.nijl.ac.jp/biblio/100315933/82</v>
      </c>
    </row>
    <row r="90" spans="1:3" x14ac:dyDescent="0.4">
      <c r="A90" s="1" t="s">
        <v>82</v>
      </c>
      <c r="B90" s="1">
        <v>83</v>
      </c>
      <c r="C90" s="1" t="str">
        <f>HYPERLINK("https://kokusho.nijl.ac.jp/biblio/100315933/83")</f>
        <v>https://kokusho.nijl.ac.jp/biblio/100315933/83</v>
      </c>
    </row>
    <row r="91" spans="1:3" x14ac:dyDescent="0.4">
      <c r="A91" s="7"/>
      <c r="B91" s="7"/>
      <c r="C91" s="7"/>
    </row>
    <row r="92" spans="1:3" x14ac:dyDescent="0.4">
      <c r="A92" s="8" t="s">
        <v>95</v>
      </c>
    </row>
    <row r="93" spans="1:3" x14ac:dyDescent="0.4">
      <c r="A93" s="9" t="s">
        <v>92</v>
      </c>
    </row>
    <row r="94" spans="1:3" x14ac:dyDescent="0.4">
      <c r="A94" s="10" t="s">
        <v>93</v>
      </c>
    </row>
    <row r="95" spans="1:3" x14ac:dyDescent="0.4">
      <c r="A95" s="6" t="s">
        <v>94</v>
      </c>
    </row>
    <row r="96" spans="1:3" x14ac:dyDescent="0.4">
      <c r="A96" t="s">
        <v>89</v>
      </c>
    </row>
    <row r="97" spans="1:3" x14ac:dyDescent="0.4">
      <c r="A97" t="s">
        <v>91</v>
      </c>
    </row>
    <row r="98" spans="1:3" ht="131.25" x14ac:dyDescent="0.4">
      <c r="C98" s="5" t="s">
        <v>90</v>
      </c>
    </row>
  </sheetData>
  <phoneticPr fontId="1"/>
  <hyperlinks>
    <hyperlink ref="C1" r:id="rId1" xr:uid="{4910F3F5-8F54-4FDC-A3B9-A41D6B9644E9}"/>
    <hyperlink ref="A93" r:id="rId2" xr:uid="{89CF2875-6F50-4EA8-907B-C61939CE7A34}"/>
    <hyperlink ref="A94" r:id="rId3" xr:uid="{A32DE62E-981C-4500-AA87-B1231DFE80C2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健二 小林</dc:creator>
  <cp:lastModifiedBy>健二 小林</cp:lastModifiedBy>
  <dcterms:created xsi:type="dcterms:W3CDTF">2024-11-14T01:17:36Z</dcterms:created>
  <dcterms:modified xsi:type="dcterms:W3CDTF">2024-11-14T09:24:31Z</dcterms:modified>
</cp:coreProperties>
</file>