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岡本一抱web\"/>
    </mc:Choice>
  </mc:AlternateContent>
  <xr:revisionPtr revIDLastSave="0" documentId="13_ncr:1_{DE197C34-651B-4A46-911C-7D38348E874D}" xr6:coauthVersionLast="47" xr6:coauthVersionMax="47" xr10:uidLastSave="{00000000-0000-0000-0000-000000000000}"/>
  <bookViews>
    <workbookView xWindow="-120" yWindow="-120" windowWidth="29040" windowHeight="15840" xr2:uid="{803CFDAB-15A8-42F6-9558-4D84F176E27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3" i="1" l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C1" i="1"/>
</calcChain>
</file>

<file path=xl/sharedStrings.xml><?xml version="1.0" encoding="utf-8"?>
<sst xmlns="http://schemas.openxmlformats.org/spreadsheetml/2006/main" count="153" uniqueCount="152">
  <si>
    <t>○鍼灸抜萃大成</t>
    <phoneticPr fontId="1"/>
  </si>
  <si>
    <t>鍼灸抜萃大成序</t>
  </si>
  <si>
    <t>凡例</t>
  </si>
  <si>
    <t>鍼灸抜萃大成巻上之本　目録</t>
  </si>
  <si>
    <t>鍼灸抜萃大成巻上之本</t>
  </si>
  <si>
    <t>九鍼の図説</t>
  </si>
  <si>
    <t>四知の論</t>
  </si>
  <si>
    <t>寸関尺義</t>
  </si>
  <si>
    <t>蔵府定位の脉法</t>
  </si>
  <si>
    <t>祖脈の論</t>
  </si>
  <si>
    <t>四季の常脈</t>
  </si>
  <si>
    <t>四季の病脉</t>
  </si>
  <si>
    <t>小児三関の脉法</t>
  </si>
  <si>
    <t>五蔵六府の図説</t>
  </si>
  <si>
    <t>腹の見様の論</t>
  </si>
  <si>
    <t>不治の証論</t>
  </si>
  <si>
    <t>撚鍼の手法</t>
  </si>
  <si>
    <t>打鍼の手法</t>
  </si>
  <si>
    <t>管鍼の手法</t>
  </si>
  <si>
    <t>天地人男女の鍼法</t>
  </si>
  <si>
    <t>太極の論</t>
  </si>
  <si>
    <t>十四の鍼法</t>
  </si>
  <si>
    <t>補瀉迎随の論</t>
  </si>
  <si>
    <t>鍼浅深の論</t>
  </si>
  <si>
    <t>鍼刺て抜さるを抜の法</t>
  </si>
  <si>
    <t>折鍼を抜の法</t>
  </si>
  <si>
    <t>鍼灸抜萃大成巻上之末　目録</t>
  </si>
  <si>
    <t>鍼灸抜萃大成巻上之末</t>
  </si>
  <si>
    <t>鍼灸の禁戒</t>
  </si>
  <si>
    <t>灸穴を点ずる法</t>
  </si>
  <si>
    <t>艾葉の製法</t>
  </si>
  <si>
    <t>灸火を求る法</t>
  </si>
  <si>
    <t>灸艾を下前後の法</t>
  </si>
  <si>
    <t>灸炷大小の法</t>
  </si>
  <si>
    <t>灸壮数多少の法</t>
  </si>
  <si>
    <t>灸補瀉の法</t>
  </si>
  <si>
    <t>灸瘡を発の法</t>
  </si>
  <si>
    <t>灸瘡洗薬の法</t>
  </si>
  <si>
    <t>鍼灸忌日の傍通</t>
  </si>
  <si>
    <t>太乙所在天忌の図</t>
  </si>
  <si>
    <t>四季人神所在</t>
  </si>
  <si>
    <t>小児逆め鍼灸を戒</t>
  </si>
  <si>
    <t>小児斜差の穴</t>
  </si>
  <si>
    <t>四花の穴法</t>
  </si>
  <si>
    <t>患門の穴法</t>
  </si>
  <si>
    <t>類注患門四花の六穴</t>
  </si>
  <si>
    <t>鬼哭の穴法</t>
  </si>
  <si>
    <t>癸亥の穴法</t>
  </si>
  <si>
    <t>阿是の穴法</t>
  </si>
  <si>
    <t>禁鍼の穴</t>
  </si>
  <si>
    <t>禁灸の穴</t>
  </si>
  <si>
    <t>骨度部位之図</t>
  </si>
  <si>
    <t>仰人尺寸</t>
  </si>
  <si>
    <t>伏人尺寸之図</t>
  </si>
  <si>
    <t>中指同身寸の法</t>
  </si>
  <si>
    <t>側人尺寸之図</t>
  </si>
  <si>
    <t>足寸之図</t>
  </si>
  <si>
    <t>中指之寸法</t>
  </si>
  <si>
    <t>同身寸取穴の法</t>
  </si>
  <si>
    <t>　鍼灸抜萃大成巻中之上目録</t>
  </si>
  <si>
    <t>　鍼灸抜萃大成巻中之上</t>
  </si>
  <si>
    <t>　　頭部中行の穴法</t>
  </si>
  <si>
    <t>　　頭部二行の穴法</t>
  </si>
  <si>
    <t>　　頭部三行の穴法</t>
  </si>
  <si>
    <t>　　頭部耳前後の穴法</t>
  </si>
  <si>
    <t>　　頭部耳後の穴法</t>
  </si>
  <si>
    <t>　　面部の穴法</t>
  </si>
  <si>
    <t>鍼灸抜萃大成人中</t>
  </si>
  <si>
    <t>　鍼灸抜萃大成巻中之中目録</t>
  </si>
  <si>
    <t>　鍼灸抜萃大成巻中之中</t>
  </si>
  <si>
    <t>　　肩背の穴法</t>
  </si>
  <si>
    <t>　　脊中の穴法</t>
  </si>
  <si>
    <t>　　背脊二行の穴法</t>
  </si>
  <si>
    <r>
      <t>　　脊二行八</t>
    </r>
    <r>
      <rPr>
        <sz val="11"/>
        <color theme="1"/>
        <rFont val="游ゴシック"/>
        <family val="3"/>
        <charset val="136"/>
        <scheme val="minor"/>
      </rPr>
      <t>窌</t>
    </r>
    <r>
      <rPr>
        <sz val="11"/>
        <color theme="1"/>
        <rFont val="游ゴシック"/>
        <family val="2"/>
        <charset val="128"/>
        <scheme val="minor"/>
      </rPr>
      <t>穴法</t>
    </r>
  </si>
  <si>
    <t>　　脊三行の穴法</t>
  </si>
  <si>
    <t>　　脇側の穴法</t>
  </si>
  <si>
    <t>　　腹中行の穴法</t>
  </si>
  <si>
    <t>　　腹中二行の穴法</t>
  </si>
  <si>
    <t>　　腹中三行の穴法</t>
  </si>
  <si>
    <t>　　腹脇四行の穴法</t>
  </si>
  <si>
    <t>鍼灸抜萃大成人下</t>
  </si>
  <si>
    <t>　鍼灸抜萃大成巻中之下目録</t>
  </si>
  <si>
    <t>　鍼灸抜萃大成巻中之下</t>
  </si>
  <si>
    <t>　　陰手の穴法　小指通の内側</t>
  </si>
  <si>
    <t>　　陰手の穴法　中指通の内側</t>
  </si>
  <si>
    <t>　　陰手の穴法　大指通の内側</t>
  </si>
  <si>
    <t>　　陽手の穴法　食指通の内側</t>
  </si>
  <si>
    <t>　　陽手の穴法　薬指通の外側</t>
  </si>
  <si>
    <t>　　陽手の穴法　小指通の外側</t>
  </si>
  <si>
    <t>　　陰足の穴法　大指通の外側</t>
  </si>
  <si>
    <t>　　陰足の穴法　大指通然谷より足心に至</t>
  </si>
  <si>
    <t>　　陽足穴法　　小指通の外側</t>
  </si>
  <si>
    <t>　　陽足の穴法　大指通の次指</t>
  </si>
  <si>
    <t>　　陽足の穴法　小指と次指通</t>
  </si>
  <si>
    <t>鍼灸抜萃大成地上</t>
  </si>
  <si>
    <t>　鍼灸抜萃大成巻下之本目録</t>
  </si>
  <si>
    <t>　鍼灸抜萃大成巻下之本</t>
  </si>
  <si>
    <t>　　諸病鍼灸要治之例</t>
  </si>
  <si>
    <t>　　中風</t>
  </si>
  <si>
    <t>　　傷寒</t>
  </si>
  <si>
    <t>　　中寒</t>
  </si>
  <si>
    <t>　　瘧疾</t>
  </si>
  <si>
    <t>　　泄瀉</t>
  </si>
  <si>
    <t>　　痢病</t>
  </si>
  <si>
    <t>　　諸気</t>
  </si>
  <si>
    <t>　　欝症</t>
  </si>
  <si>
    <t>　　霍乱</t>
  </si>
  <si>
    <t>　　痰飲</t>
  </si>
  <si>
    <t>　　欬嗽</t>
  </si>
  <si>
    <t>　　吐血衄血</t>
  </si>
  <si>
    <t>　　欬逆</t>
  </si>
  <si>
    <t>　　喘息</t>
  </si>
  <si>
    <t>　　嘔吐</t>
  </si>
  <si>
    <t>　　隔噎</t>
  </si>
  <si>
    <t>　　頭痛</t>
  </si>
  <si>
    <t>　　心痛</t>
  </si>
  <si>
    <t>　　腹痛</t>
  </si>
  <si>
    <t>　　脇痛</t>
  </si>
  <si>
    <t>　　腰痛</t>
  </si>
  <si>
    <t>　　痛風</t>
  </si>
  <si>
    <t>　　脚気</t>
  </si>
  <si>
    <t>　　疝気</t>
  </si>
  <si>
    <t>　　眼目</t>
  </si>
  <si>
    <t>　　耳病</t>
  </si>
  <si>
    <t>　　鼻病</t>
  </si>
  <si>
    <t>　　牙歯</t>
  </si>
  <si>
    <t>　鍼灸抜萃大成巻下之末目録</t>
  </si>
  <si>
    <t>　　眩暈</t>
  </si>
  <si>
    <t>　　健忘 附 怔忡</t>
  </si>
  <si>
    <t>　　汗症</t>
  </si>
  <si>
    <t>　　水腫</t>
  </si>
  <si>
    <t>　　脹満</t>
  </si>
  <si>
    <t>　　積聚</t>
  </si>
  <si>
    <t>　　淋病</t>
  </si>
  <si>
    <t>　　遺精</t>
  </si>
  <si>
    <t>　　下血 附 溺血</t>
  </si>
  <si>
    <t>　　消渇</t>
  </si>
  <si>
    <t>　　秘結</t>
  </si>
  <si>
    <t>　　結核 付 癭瘤瘰癧</t>
  </si>
  <si>
    <t>　　痔漏</t>
  </si>
  <si>
    <t>　　脱肛</t>
  </si>
  <si>
    <t>　　癲狂</t>
  </si>
  <si>
    <t>　　癩風</t>
  </si>
  <si>
    <t>　　瘡瘍</t>
  </si>
  <si>
    <t>　　婦人</t>
  </si>
  <si>
    <t>　　小児</t>
  </si>
  <si>
    <t>　　急驚風</t>
  </si>
  <si>
    <t>　　小児雑病</t>
  </si>
  <si>
    <t>　　臓腑井滎兪經合</t>
  </si>
  <si>
    <t>　　溺死</t>
  </si>
  <si>
    <t>　鍼灸抜萃大成巻下之末</t>
    <phoneticPr fontId="1"/>
  </si>
  <si>
    <t>鍼灸抜萃大成地下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</si>
</sst>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3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2" fillId="0" borderId="1" xfId="0" applyFont="1" applyBorder="1">
      <alignment vertical="center"/>
    </xf>
    <xf numFmtId="0" fontId="3" fillId="0" borderId="1" xfId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4B277-A66F-4224-A988-4476377632B0}">
  <dimension ref="A1:C153"/>
  <sheetViews>
    <sheetView tabSelected="1" zoomScale="205" zoomScaleNormal="205" workbookViewId="0"/>
  </sheetViews>
  <sheetFormatPr defaultRowHeight="18.75" x14ac:dyDescent="0.4"/>
  <cols>
    <col min="1" max="1" width="40.125" bestFit="1" customWidth="1"/>
    <col min="2" max="2" width="8.875" customWidth="1"/>
    <col min="3" max="3" width="41.875" customWidth="1"/>
  </cols>
  <sheetData>
    <row r="1" spans="1:3" x14ac:dyDescent="0.4">
      <c r="A1" s="1" t="s">
        <v>0</v>
      </c>
      <c r="B1" s="2"/>
      <c r="C1" s="2" t="str">
        <f>HYPERLINK("https://kokusho.nijl.ac.jp/biblio/100242441")</f>
        <v>https://kokusho.nijl.ac.jp/biblio/100242441</v>
      </c>
    </row>
    <row r="2" spans="1:3" x14ac:dyDescent="0.4">
      <c r="A2" s="2" t="s">
        <v>1</v>
      </c>
      <c r="B2" s="2">
        <v>4</v>
      </c>
      <c r="C2" s="2" t="str">
        <f>HYPERLINK("https://kokusho.nijl.ac.jp/biblio/100242441/4")</f>
        <v>https://kokusho.nijl.ac.jp/biblio/100242441/4</v>
      </c>
    </row>
    <row r="3" spans="1:3" x14ac:dyDescent="0.4">
      <c r="A3" s="2" t="s">
        <v>2</v>
      </c>
      <c r="B3" s="2">
        <v>6</v>
      </c>
      <c r="C3" s="2" t="str">
        <f>HYPERLINK("https://kokusho.nijl.ac.jp/biblio/100242441/6")</f>
        <v>https://kokusho.nijl.ac.jp/biblio/100242441/6</v>
      </c>
    </row>
    <row r="4" spans="1:3" x14ac:dyDescent="0.4">
      <c r="A4" s="2" t="s">
        <v>3</v>
      </c>
      <c r="B4" s="2">
        <v>8</v>
      </c>
      <c r="C4" s="2" t="str">
        <f>HYPERLINK("https://kokusho.nijl.ac.jp/biblio/100242441/8")</f>
        <v>https://kokusho.nijl.ac.jp/biblio/100242441/8</v>
      </c>
    </row>
    <row r="5" spans="1:3" x14ac:dyDescent="0.4">
      <c r="A5" s="3" t="s">
        <v>4</v>
      </c>
      <c r="B5" s="2">
        <v>9</v>
      </c>
      <c r="C5" s="2" t="str">
        <f>HYPERLINK("https://kokusho.nijl.ac.jp/biblio/100242441/9")</f>
        <v>https://kokusho.nijl.ac.jp/biblio/100242441/9</v>
      </c>
    </row>
    <row r="6" spans="1:3" x14ac:dyDescent="0.4">
      <c r="A6" s="2" t="s">
        <v>5</v>
      </c>
      <c r="B6" s="2">
        <v>9</v>
      </c>
      <c r="C6" s="2" t="str">
        <f>HYPERLINK("https://kokusho.nijl.ac.jp/biblio/100242441/9")</f>
        <v>https://kokusho.nijl.ac.jp/biblio/100242441/9</v>
      </c>
    </row>
    <row r="7" spans="1:3" x14ac:dyDescent="0.4">
      <c r="A7" s="2" t="s">
        <v>6</v>
      </c>
      <c r="B7" s="2">
        <v>11</v>
      </c>
      <c r="C7" s="2" t="str">
        <f>HYPERLINK("https://kokusho.nijl.ac.jp/biblio/100242441/11")</f>
        <v>https://kokusho.nijl.ac.jp/biblio/100242441/11</v>
      </c>
    </row>
    <row r="8" spans="1:3" x14ac:dyDescent="0.4">
      <c r="A8" s="2" t="s">
        <v>7</v>
      </c>
      <c r="B8" s="2">
        <v>13</v>
      </c>
      <c r="C8" s="2" t="str">
        <f>HYPERLINK("https://kokusho.nijl.ac.jp/biblio/100242441/13")</f>
        <v>https://kokusho.nijl.ac.jp/biblio/100242441/13</v>
      </c>
    </row>
    <row r="9" spans="1:3" x14ac:dyDescent="0.4">
      <c r="A9" s="2" t="s">
        <v>8</v>
      </c>
      <c r="B9" s="2">
        <v>14</v>
      </c>
      <c r="C9" s="2" t="str">
        <f>HYPERLINK("https://kokusho.nijl.ac.jp/biblio/100242441/14")</f>
        <v>https://kokusho.nijl.ac.jp/biblio/100242441/14</v>
      </c>
    </row>
    <row r="10" spans="1:3" x14ac:dyDescent="0.4">
      <c r="A10" s="2" t="s">
        <v>9</v>
      </c>
      <c r="B10" s="2">
        <v>15</v>
      </c>
      <c r="C10" s="2" t="str">
        <f>HYPERLINK("https://kokusho.nijl.ac.jp/biblio/100242441/15")</f>
        <v>https://kokusho.nijl.ac.jp/biblio/100242441/15</v>
      </c>
    </row>
    <row r="11" spans="1:3" x14ac:dyDescent="0.4">
      <c r="A11" s="2" t="s">
        <v>10</v>
      </c>
      <c r="B11" s="2">
        <v>15</v>
      </c>
      <c r="C11" s="2" t="str">
        <f>HYPERLINK("https://kokusho.nijl.ac.jp/biblio/100242441/15")</f>
        <v>https://kokusho.nijl.ac.jp/biblio/100242441/15</v>
      </c>
    </row>
    <row r="12" spans="1:3" x14ac:dyDescent="0.4">
      <c r="A12" s="2" t="s">
        <v>11</v>
      </c>
      <c r="B12" s="2">
        <v>15</v>
      </c>
      <c r="C12" s="2" t="str">
        <f>HYPERLINK("https://kokusho.nijl.ac.jp/biblio/100242441/15")</f>
        <v>https://kokusho.nijl.ac.jp/biblio/100242441/15</v>
      </c>
    </row>
    <row r="13" spans="1:3" x14ac:dyDescent="0.4">
      <c r="A13" s="2" t="s">
        <v>12</v>
      </c>
      <c r="B13" s="2">
        <v>16</v>
      </c>
      <c r="C13" s="2" t="str">
        <f>HYPERLINK("https://kokusho.nijl.ac.jp/biblio/100242441/16")</f>
        <v>https://kokusho.nijl.ac.jp/biblio/100242441/16</v>
      </c>
    </row>
    <row r="14" spans="1:3" x14ac:dyDescent="0.4">
      <c r="A14" s="2" t="s">
        <v>13</v>
      </c>
      <c r="B14" s="2">
        <v>17</v>
      </c>
      <c r="C14" s="2" t="str">
        <f>HYPERLINK("https://kokusho.nijl.ac.jp/biblio/100242441/17")</f>
        <v>https://kokusho.nijl.ac.jp/biblio/100242441/17</v>
      </c>
    </row>
    <row r="15" spans="1:3" x14ac:dyDescent="0.4">
      <c r="A15" s="2" t="s">
        <v>14</v>
      </c>
      <c r="B15" s="2">
        <v>25</v>
      </c>
      <c r="C15" s="2" t="str">
        <f>HYPERLINK("https://kokusho.nijl.ac.jp/biblio/100242441/25")</f>
        <v>https://kokusho.nijl.ac.jp/biblio/100242441/25</v>
      </c>
    </row>
    <row r="16" spans="1:3" x14ac:dyDescent="0.4">
      <c r="A16" s="2" t="s">
        <v>15</v>
      </c>
      <c r="B16" s="2">
        <v>26</v>
      </c>
      <c r="C16" s="2" t="str">
        <f>HYPERLINK("https://kokusho.nijl.ac.jp/biblio/100242441/26")</f>
        <v>https://kokusho.nijl.ac.jp/biblio/100242441/26</v>
      </c>
    </row>
    <row r="17" spans="1:3" x14ac:dyDescent="0.4">
      <c r="A17" s="2" t="s">
        <v>16</v>
      </c>
      <c r="B17" s="2">
        <v>27</v>
      </c>
      <c r="C17" s="2" t="str">
        <f>HYPERLINK("https://kokusho.nijl.ac.jp/biblio/100242441/27")</f>
        <v>https://kokusho.nijl.ac.jp/biblio/100242441/27</v>
      </c>
    </row>
    <row r="18" spans="1:3" x14ac:dyDescent="0.4">
      <c r="A18" s="2" t="s">
        <v>17</v>
      </c>
      <c r="B18" s="2">
        <v>28</v>
      </c>
      <c r="C18" s="2" t="str">
        <f>HYPERLINK("https://kokusho.nijl.ac.jp/biblio/100242441/28")</f>
        <v>https://kokusho.nijl.ac.jp/biblio/100242441/28</v>
      </c>
    </row>
    <row r="19" spans="1:3" x14ac:dyDescent="0.4">
      <c r="A19" s="2" t="s">
        <v>18</v>
      </c>
      <c r="B19" s="2">
        <v>29</v>
      </c>
      <c r="C19" s="2" t="str">
        <f>HYPERLINK("https://kokusho.nijl.ac.jp/biblio/100242441/29")</f>
        <v>https://kokusho.nijl.ac.jp/biblio/100242441/29</v>
      </c>
    </row>
    <row r="20" spans="1:3" x14ac:dyDescent="0.4">
      <c r="A20" s="2" t="s">
        <v>19</v>
      </c>
      <c r="B20" s="2">
        <v>30</v>
      </c>
      <c r="C20" s="2" t="str">
        <f>HYPERLINK("https://kokusho.nijl.ac.jp/biblio/100242441/30")</f>
        <v>https://kokusho.nijl.ac.jp/biblio/100242441/30</v>
      </c>
    </row>
    <row r="21" spans="1:3" x14ac:dyDescent="0.4">
      <c r="A21" s="2" t="s">
        <v>20</v>
      </c>
      <c r="B21" s="2">
        <v>31</v>
      </c>
      <c r="C21" s="2" t="str">
        <f>HYPERLINK("https://kokusho.nijl.ac.jp/biblio/100242441/31")</f>
        <v>https://kokusho.nijl.ac.jp/biblio/100242441/31</v>
      </c>
    </row>
    <row r="22" spans="1:3" x14ac:dyDescent="0.4">
      <c r="A22" s="2" t="s">
        <v>21</v>
      </c>
      <c r="B22" s="2">
        <v>32</v>
      </c>
      <c r="C22" s="2" t="str">
        <f>HYPERLINK("https://kokusho.nijl.ac.jp/biblio/100242441/32")</f>
        <v>https://kokusho.nijl.ac.jp/biblio/100242441/32</v>
      </c>
    </row>
    <row r="23" spans="1:3" x14ac:dyDescent="0.4">
      <c r="A23" s="2" t="s">
        <v>22</v>
      </c>
      <c r="B23" s="2">
        <v>33</v>
      </c>
      <c r="C23" s="2" t="str">
        <f>HYPERLINK("https://kokusho.nijl.ac.jp/biblio/100242441/33")</f>
        <v>https://kokusho.nijl.ac.jp/biblio/100242441/33</v>
      </c>
    </row>
    <row r="24" spans="1:3" x14ac:dyDescent="0.4">
      <c r="A24" s="2" t="s">
        <v>23</v>
      </c>
      <c r="B24" s="2">
        <v>36</v>
      </c>
      <c r="C24" s="2" t="str">
        <f>HYPERLINK("https://kokusho.nijl.ac.jp/biblio/100242441/36")</f>
        <v>https://kokusho.nijl.ac.jp/biblio/100242441/36</v>
      </c>
    </row>
    <row r="25" spans="1:3" x14ac:dyDescent="0.4">
      <c r="A25" s="2" t="s">
        <v>24</v>
      </c>
      <c r="B25" s="2">
        <v>36</v>
      </c>
      <c r="C25" s="2" t="str">
        <f>HYPERLINK("https://kokusho.nijl.ac.jp/biblio/100242441/36")</f>
        <v>https://kokusho.nijl.ac.jp/biblio/100242441/36</v>
      </c>
    </row>
    <row r="26" spans="1:3" x14ac:dyDescent="0.4">
      <c r="A26" s="2" t="s">
        <v>25</v>
      </c>
      <c r="B26" s="2">
        <v>37</v>
      </c>
      <c r="C26" s="2" t="str">
        <f>HYPERLINK("https://kokusho.nijl.ac.jp/biblio/100242441/37")</f>
        <v>https://kokusho.nijl.ac.jp/biblio/100242441/37</v>
      </c>
    </row>
    <row r="27" spans="1:3" x14ac:dyDescent="0.4">
      <c r="A27" s="2" t="s">
        <v>26</v>
      </c>
      <c r="B27" s="2">
        <v>37</v>
      </c>
      <c r="C27" s="2" t="str">
        <f>HYPERLINK("https://kokusho.nijl.ac.jp/biblio/100242441/37")</f>
        <v>https://kokusho.nijl.ac.jp/biblio/100242441/37</v>
      </c>
    </row>
    <row r="28" spans="1:3" x14ac:dyDescent="0.4">
      <c r="A28" s="3" t="s">
        <v>27</v>
      </c>
      <c r="B28" s="2">
        <v>38</v>
      </c>
      <c r="C28" s="2" t="str">
        <f>HYPERLINK("https://kokusho.nijl.ac.jp/biblio/100242441/38")</f>
        <v>https://kokusho.nijl.ac.jp/biblio/100242441/38</v>
      </c>
    </row>
    <row r="29" spans="1:3" x14ac:dyDescent="0.4">
      <c r="A29" s="2" t="s">
        <v>28</v>
      </c>
      <c r="B29" s="2">
        <v>38</v>
      </c>
      <c r="C29" s="2" t="str">
        <f>HYPERLINK("https://kokusho.nijl.ac.jp/biblio/100242441/38")</f>
        <v>https://kokusho.nijl.ac.jp/biblio/100242441/38</v>
      </c>
    </row>
    <row r="30" spans="1:3" x14ac:dyDescent="0.4">
      <c r="A30" s="2" t="s">
        <v>29</v>
      </c>
      <c r="B30" s="2">
        <v>39</v>
      </c>
      <c r="C30" s="2" t="str">
        <f>HYPERLINK("https://kokusho.nijl.ac.jp/biblio/100242441/39")</f>
        <v>https://kokusho.nijl.ac.jp/biblio/100242441/39</v>
      </c>
    </row>
    <row r="31" spans="1:3" x14ac:dyDescent="0.4">
      <c r="A31" s="2" t="s">
        <v>30</v>
      </c>
      <c r="B31" s="2">
        <v>40</v>
      </c>
      <c r="C31" s="2" t="str">
        <f>HYPERLINK("https://kokusho.nijl.ac.jp/biblio/100242441/40")</f>
        <v>https://kokusho.nijl.ac.jp/biblio/100242441/40</v>
      </c>
    </row>
    <row r="32" spans="1:3" x14ac:dyDescent="0.4">
      <c r="A32" s="2" t="s">
        <v>31</v>
      </c>
      <c r="B32" s="2">
        <v>41</v>
      </c>
      <c r="C32" s="2" t="str">
        <f>HYPERLINK("https://kokusho.nijl.ac.jp/biblio/100242441/41")</f>
        <v>https://kokusho.nijl.ac.jp/biblio/100242441/41</v>
      </c>
    </row>
    <row r="33" spans="1:3" x14ac:dyDescent="0.4">
      <c r="A33" s="2" t="s">
        <v>32</v>
      </c>
      <c r="B33" s="2">
        <v>41</v>
      </c>
      <c r="C33" s="2" t="str">
        <f>HYPERLINK("https://kokusho.nijl.ac.jp/biblio/100242441/41")</f>
        <v>https://kokusho.nijl.ac.jp/biblio/100242441/41</v>
      </c>
    </row>
    <row r="34" spans="1:3" x14ac:dyDescent="0.4">
      <c r="A34" s="2" t="s">
        <v>33</v>
      </c>
      <c r="B34" s="2">
        <v>42</v>
      </c>
      <c r="C34" s="2" t="str">
        <f>HYPERLINK("https://kokusho.nijl.ac.jp/biblio/100242441/42")</f>
        <v>https://kokusho.nijl.ac.jp/biblio/100242441/42</v>
      </c>
    </row>
    <row r="35" spans="1:3" x14ac:dyDescent="0.4">
      <c r="A35" s="2" t="s">
        <v>34</v>
      </c>
      <c r="B35" s="2">
        <v>43</v>
      </c>
      <c r="C35" s="2" t="str">
        <f>HYPERLINK("https://kokusho.nijl.ac.jp/biblio/100242441/43")</f>
        <v>https://kokusho.nijl.ac.jp/biblio/100242441/43</v>
      </c>
    </row>
    <row r="36" spans="1:3" x14ac:dyDescent="0.4">
      <c r="A36" s="2" t="s">
        <v>35</v>
      </c>
      <c r="B36" s="2">
        <v>43</v>
      </c>
      <c r="C36" s="2" t="str">
        <f>HYPERLINK("https://kokusho.nijl.ac.jp/biblio/100242441/43")</f>
        <v>https://kokusho.nijl.ac.jp/biblio/100242441/43</v>
      </c>
    </row>
    <row r="37" spans="1:3" x14ac:dyDescent="0.4">
      <c r="A37" s="2" t="s">
        <v>36</v>
      </c>
      <c r="B37" s="2">
        <v>43</v>
      </c>
      <c r="C37" s="2" t="str">
        <f>HYPERLINK("https://kokusho.nijl.ac.jp/biblio/100242441/43")</f>
        <v>https://kokusho.nijl.ac.jp/biblio/100242441/43</v>
      </c>
    </row>
    <row r="38" spans="1:3" x14ac:dyDescent="0.4">
      <c r="A38" s="2" t="s">
        <v>37</v>
      </c>
      <c r="B38" s="2">
        <v>44</v>
      </c>
      <c r="C38" s="2" t="str">
        <f>HYPERLINK("https://kokusho.nijl.ac.jp/biblio/100242441/44")</f>
        <v>https://kokusho.nijl.ac.jp/biblio/100242441/44</v>
      </c>
    </row>
    <row r="39" spans="1:3" x14ac:dyDescent="0.4">
      <c r="A39" s="2" t="s">
        <v>38</v>
      </c>
      <c r="B39" s="2">
        <v>44</v>
      </c>
      <c r="C39" s="2" t="str">
        <f>HYPERLINK("https://kokusho.nijl.ac.jp/biblio/100242441/44")</f>
        <v>https://kokusho.nijl.ac.jp/biblio/100242441/44</v>
      </c>
    </row>
    <row r="40" spans="1:3" x14ac:dyDescent="0.4">
      <c r="A40" s="2" t="s">
        <v>39</v>
      </c>
      <c r="B40" s="2">
        <v>45</v>
      </c>
      <c r="C40" s="2" t="str">
        <f>HYPERLINK("https://kokusho.nijl.ac.jp/biblio/100242441/45")</f>
        <v>https://kokusho.nijl.ac.jp/biblio/100242441/45</v>
      </c>
    </row>
    <row r="41" spans="1:3" x14ac:dyDescent="0.4">
      <c r="A41" s="2" t="s">
        <v>40</v>
      </c>
      <c r="B41" s="2">
        <v>45</v>
      </c>
      <c r="C41" s="2" t="str">
        <f>HYPERLINK("https://kokusho.nijl.ac.jp/biblio/100242441/45")</f>
        <v>https://kokusho.nijl.ac.jp/biblio/100242441/45</v>
      </c>
    </row>
    <row r="42" spans="1:3" x14ac:dyDescent="0.4">
      <c r="A42" s="2" t="s">
        <v>41</v>
      </c>
      <c r="B42" s="2">
        <v>45</v>
      </c>
      <c r="C42" s="2" t="str">
        <f>HYPERLINK("https://kokusho.nijl.ac.jp/biblio/100242441/45")</f>
        <v>https://kokusho.nijl.ac.jp/biblio/100242441/45</v>
      </c>
    </row>
    <row r="43" spans="1:3" x14ac:dyDescent="0.4">
      <c r="A43" s="2" t="s">
        <v>42</v>
      </c>
      <c r="B43" s="2">
        <v>46</v>
      </c>
      <c r="C43" s="2" t="str">
        <f>HYPERLINK("https://kokusho.nijl.ac.jp/biblio/100242441/46")</f>
        <v>https://kokusho.nijl.ac.jp/biblio/100242441/46</v>
      </c>
    </row>
    <row r="44" spans="1:3" x14ac:dyDescent="0.4">
      <c r="A44" s="2" t="s">
        <v>43</v>
      </c>
      <c r="B44" s="2">
        <v>47</v>
      </c>
      <c r="C44" s="2" t="str">
        <f>HYPERLINK("https://kokusho.nijl.ac.jp/biblio/100242441/47")</f>
        <v>https://kokusho.nijl.ac.jp/biblio/100242441/47</v>
      </c>
    </row>
    <row r="45" spans="1:3" x14ac:dyDescent="0.4">
      <c r="A45" s="2" t="s">
        <v>44</v>
      </c>
      <c r="B45" s="2">
        <v>48</v>
      </c>
      <c r="C45" s="2" t="str">
        <f>HYPERLINK("https://kokusho.nijl.ac.jp/biblio/100242441/48")</f>
        <v>https://kokusho.nijl.ac.jp/biblio/100242441/48</v>
      </c>
    </row>
    <row r="46" spans="1:3" x14ac:dyDescent="0.4">
      <c r="A46" s="2" t="s">
        <v>45</v>
      </c>
      <c r="B46" s="2">
        <v>48</v>
      </c>
      <c r="C46" s="2" t="str">
        <f>HYPERLINK("https://kokusho.nijl.ac.jp/biblio/100242441/48")</f>
        <v>https://kokusho.nijl.ac.jp/biblio/100242441/48</v>
      </c>
    </row>
    <row r="47" spans="1:3" x14ac:dyDescent="0.4">
      <c r="A47" s="2" t="s">
        <v>46</v>
      </c>
      <c r="B47" s="2">
        <v>50</v>
      </c>
      <c r="C47" s="2" t="str">
        <f>HYPERLINK("https://kokusho.nijl.ac.jp/biblio/100242441/50")</f>
        <v>https://kokusho.nijl.ac.jp/biblio/100242441/50</v>
      </c>
    </row>
    <row r="48" spans="1:3" x14ac:dyDescent="0.4">
      <c r="A48" s="2" t="s">
        <v>47</v>
      </c>
      <c r="B48" s="2">
        <v>51</v>
      </c>
      <c r="C48" s="2" t="str">
        <f>HYPERLINK("https://kokusho.nijl.ac.jp/biblio/100242441/51")</f>
        <v>https://kokusho.nijl.ac.jp/biblio/100242441/51</v>
      </c>
    </row>
    <row r="49" spans="1:3" x14ac:dyDescent="0.4">
      <c r="A49" s="2" t="s">
        <v>48</v>
      </c>
      <c r="B49" s="2">
        <v>51</v>
      </c>
      <c r="C49" s="2" t="str">
        <f>HYPERLINK("https://kokusho.nijl.ac.jp/biblio/100242441/51")</f>
        <v>https://kokusho.nijl.ac.jp/biblio/100242441/51</v>
      </c>
    </row>
    <row r="50" spans="1:3" x14ac:dyDescent="0.4">
      <c r="A50" s="2" t="s">
        <v>49</v>
      </c>
      <c r="B50" s="2">
        <v>52</v>
      </c>
      <c r="C50" s="2" t="str">
        <f>HYPERLINK("https://kokusho.nijl.ac.jp/biblio/100242441/52")</f>
        <v>https://kokusho.nijl.ac.jp/biblio/100242441/52</v>
      </c>
    </row>
    <row r="51" spans="1:3" x14ac:dyDescent="0.4">
      <c r="A51" s="2" t="s">
        <v>50</v>
      </c>
      <c r="B51" s="2">
        <v>52</v>
      </c>
      <c r="C51" s="2" t="str">
        <f>HYPERLINK("https://kokusho.nijl.ac.jp/biblio/100242441/52")</f>
        <v>https://kokusho.nijl.ac.jp/biblio/100242441/52</v>
      </c>
    </row>
    <row r="52" spans="1:3" x14ac:dyDescent="0.4">
      <c r="A52" s="2" t="s">
        <v>51</v>
      </c>
      <c r="B52" s="2">
        <v>53</v>
      </c>
      <c r="C52" s="2" t="str">
        <f>HYPERLINK("https://kokusho.nijl.ac.jp/biblio/100242441/53")</f>
        <v>https://kokusho.nijl.ac.jp/biblio/100242441/53</v>
      </c>
    </row>
    <row r="53" spans="1:3" x14ac:dyDescent="0.4">
      <c r="A53" s="2" t="s">
        <v>52</v>
      </c>
      <c r="B53" s="2">
        <v>54</v>
      </c>
      <c r="C53" s="2" t="str">
        <f>HYPERLINK("https://kokusho.nijl.ac.jp/biblio/100242441/54")</f>
        <v>https://kokusho.nijl.ac.jp/biblio/100242441/54</v>
      </c>
    </row>
    <row r="54" spans="1:3" x14ac:dyDescent="0.4">
      <c r="A54" s="2" t="s">
        <v>53</v>
      </c>
      <c r="B54" s="2">
        <v>54</v>
      </c>
      <c r="C54" s="2" t="str">
        <f>HYPERLINK("https://kokusho.nijl.ac.jp/biblio/100242441/54")</f>
        <v>https://kokusho.nijl.ac.jp/biblio/100242441/54</v>
      </c>
    </row>
    <row r="55" spans="1:3" x14ac:dyDescent="0.4">
      <c r="A55" s="2" t="s">
        <v>54</v>
      </c>
      <c r="B55" s="2">
        <v>55</v>
      </c>
      <c r="C55" s="2" t="str">
        <f>HYPERLINK("https://kokusho.nijl.ac.jp/biblio/100242441/55")</f>
        <v>https://kokusho.nijl.ac.jp/biblio/100242441/55</v>
      </c>
    </row>
    <row r="56" spans="1:3" x14ac:dyDescent="0.4">
      <c r="A56" s="2" t="s">
        <v>55</v>
      </c>
      <c r="B56" s="2">
        <v>55</v>
      </c>
      <c r="C56" s="2" t="str">
        <f>HYPERLINK("https://kokusho.nijl.ac.jp/biblio/100242441/55")</f>
        <v>https://kokusho.nijl.ac.jp/biblio/100242441/55</v>
      </c>
    </row>
    <row r="57" spans="1:3" x14ac:dyDescent="0.4">
      <c r="A57" s="2" t="s">
        <v>56</v>
      </c>
      <c r="B57" s="2">
        <v>55</v>
      </c>
      <c r="C57" s="2" t="str">
        <f>HYPERLINK("https://kokusho.nijl.ac.jp/biblio/100242441/55")</f>
        <v>https://kokusho.nijl.ac.jp/biblio/100242441/55</v>
      </c>
    </row>
    <row r="58" spans="1:3" x14ac:dyDescent="0.4">
      <c r="A58" s="2" t="s">
        <v>57</v>
      </c>
      <c r="B58" s="2">
        <v>56</v>
      </c>
      <c r="C58" s="2" t="str">
        <f>HYPERLINK("https://kokusho.nijl.ac.jp/biblio/100242441/56")</f>
        <v>https://kokusho.nijl.ac.jp/biblio/100242441/56</v>
      </c>
    </row>
    <row r="59" spans="1:3" x14ac:dyDescent="0.4">
      <c r="A59" s="2" t="s">
        <v>58</v>
      </c>
      <c r="B59" s="2">
        <v>56</v>
      </c>
      <c r="C59" s="2" t="str">
        <f>HYPERLINK("https://kokusho.nijl.ac.jp/biblio/100242441/56")</f>
        <v>https://kokusho.nijl.ac.jp/biblio/100242441/56</v>
      </c>
    </row>
    <row r="60" spans="1:3" x14ac:dyDescent="0.4">
      <c r="A60" s="2" t="s">
        <v>59</v>
      </c>
      <c r="B60" s="4">
        <v>61</v>
      </c>
      <c r="C60" s="5" t="str">
        <f>HYPERLINK("https://kokusho.nijl.ac.jp/biblio/100210278/61")</f>
        <v>https://kokusho.nijl.ac.jp/biblio/100210278/61</v>
      </c>
    </row>
    <row r="61" spans="1:3" x14ac:dyDescent="0.4">
      <c r="A61" s="3" t="s">
        <v>60</v>
      </c>
      <c r="B61" s="4">
        <v>63</v>
      </c>
      <c r="C61" s="5" t="str">
        <f>HYPERLINK("https://kokusho.nijl.ac.jp/biblio/100210278/63")</f>
        <v>https://kokusho.nijl.ac.jp/biblio/100210278/63</v>
      </c>
    </row>
    <row r="62" spans="1:3" x14ac:dyDescent="0.4">
      <c r="A62" s="2" t="s">
        <v>61</v>
      </c>
      <c r="B62" s="4">
        <v>63</v>
      </c>
      <c r="C62" s="5" t="str">
        <f>HYPERLINK("https://kokusho.nijl.ac.jp/biblio/100210278/63")</f>
        <v>https://kokusho.nijl.ac.jp/biblio/100210278/63</v>
      </c>
    </row>
    <row r="63" spans="1:3" x14ac:dyDescent="0.4">
      <c r="A63" s="2" t="s">
        <v>62</v>
      </c>
      <c r="B63" s="4">
        <v>66</v>
      </c>
      <c r="C63" s="5" t="str">
        <f>HYPERLINK("https://kokusho.nijl.ac.jp/biblio/100210278/66")</f>
        <v>https://kokusho.nijl.ac.jp/biblio/100210278/66</v>
      </c>
    </row>
    <row r="64" spans="1:3" x14ac:dyDescent="0.4">
      <c r="A64" s="2" t="s">
        <v>63</v>
      </c>
      <c r="B64" s="4">
        <v>68</v>
      </c>
      <c r="C64" s="5" t="str">
        <f>HYPERLINK("https://kokusho.nijl.ac.jp/biblio/100210278/68")</f>
        <v>https://kokusho.nijl.ac.jp/biblio/100210278/68</v>
      </c>
    </row>
    <row r="65" spans="1:3" x14ac:dyDescent="0.4">
      <c r="A65" s="2" t="s">
        <v>64</v>
      </c>
      <c r="B65" s="4">
        <v>69</v>
      </c>
      <c r="C65" s="5" t="str">
        <f>HYPERLINK("https://kokusho.nijl.ac.jp/biblio/100210278/69")</f>
        <v>https://kokusho.nijl.ac.jp/biblio/100210278/69</v>
      </c>
    </row>
    <row r="66" spans="1:3" x14ac:dyDescent="0.4">
      <c r="A66" s="2" t="s">
        <v>65</v>
      </c>
      <c r="B66" s="4">
        <v>72</v>
      </c>
      <c r="C66" s="5" t="str">
        <f>HYPERLINK("https://kokusho.nijl.ac.jp/biblio/100210278/72")</f>
        <v>https://kokusho.nijl.ac.jp/biblio/100210278/72</v>
      </c>
    </row>
    <row r="67" spans="1:3" x14ac:dyDescent="0.4">
      <c r="A67" s="2" t="s">
        <v>66</v>
      </c>
      <c r="B67" s="4">
        <v>73</v>
      </c>
      <c r="C67" s="5" t="str">
        <f>HYPERLINK("https://kokusho.nijl.ac.jp/biblio/100210278/73")</f>
        <v>https://kokusho.nijl.ac.jp/biblio/100210278/73</v>
      </c>
    </row>
    <row r="68" spans="1:3" x14ac:dyDescent="0.4">
      <c r="A68" s="1" t="s">
        <v>67</v>
      </c>
      <c r="B68" s="4">
        <v>84</v>
      </c>
      <c r="C68" s="5" t="str">
        <f>HYPERLINK("https://kokusho.nijl.ac.jp/biblio/100210278/84")</f>
        <v>https://kokusho.nijl.ac.jp/biblio/100210278/84</v>
      </c>
    </row>
    <row r="69" spans="1:3" x14ac:dyDescent="0.4">
      <c r="A69" s="2" t="s">
        <v>68</v>
      </c>
      <c r="B69" s="4">
        <v>84</v>
      </c>
      <c r="C69" s="5" t="str">
        <f>HYPERLINK("https://kokusho.nijl.ac.jp/biblio/100210278/84")</f>
        <v>https://kokusho.nijl.ac.jp/biblio/100210278/84</v>
      </c>
    </row>
    <row r="70" spans="1:3" x14ac:dyDescent="0.4">
      <c r="A70" s="3" t="s">
        <v>69</v>
      </c>
      <c r="B70" s="4">
        <v>87</v>
      </c>
      <c r="C70" s="5" t="str">
        <f>HYPERLINK("https://kokusho.nijl.ac.jp/biblio/100210278/87")</f>
        <v>https://kokusho.nijl.ac.jp/biblio/100210278/87</v>
      </c>
    </row>
    <row r="71" spans="1:3" x14ac:dyDescent="0.4">
      <c r="A71" s="2" t="s">
        <v>70</v>
      </c>
      <c r="B71" s="4">
        <v>87</v>
      </c>
      <c r="C71" s="5" t="str">
        <f>HYPERLINK("https://kokusho.nijl.ac.jp/biblio/100210278/87")</f>
        <v>https://kokusho.nijl.ac.jp/biblio/100210278/87</v>
      </c>
    </row>
    <row r="72" spans="1:3" x14ac:dyDescent="0.4">
      <c r="A72" s="2" t="s">
        <v>71</v>
      </c>
      <c r="B72" s="4">
        <v>90</v>
      </c>
      <c r="C72" s="5" t="str">
        <f>HYPERLINK("https://kokusho.nijl.ac.jp/biblio/100210278/90")</f>
        <v>https://kokusho.nijl.ac.jp/biblio/100210278/90</v>
      </c>
    </row>
    <row r="73" spans="1:3" x14ac:dyDescent="0.4">
      <c r="A73" s="2" t="s">
        <v>72</v>
      </c>
      <c r="B73" s="4">
        <v>92</v>
      </c>
      <c r="C73" s="5" t="str">
        <f>HYPERLINK("https://kokusho.nijl.ac.jp/biblio/100210278/92")</f>
        <v>https://kokusho.nijl.ac.jp/biblio/100210278/92</v>
      </c>
    </row>
    <row r="74" spans="1:3" x14ac:dyDescent="0.4">
      <c r="A74" s="2" t="s">
        <v>73</v>
      </c>
      <c r="B74" s="4">
        <v>96</v>
      </c>
      <c r="C74" s="5" t="str">
        <f>HYPERLINK("https://kokusho.nijl.ac.jp/biblio/100210278/96")</f>
        <v>https://kokusho.nijl.ac.jp/biblio/100210278/96</v>
      </c>
    </row>
    <row r="75" spans="1:3" x14ac:dyDescent="0.4">
      <c r="A75" s="2" t="s">
        <v>74</v>
      </c>
      <c r="B75" s="4">
        <v>97</v>
      </c>
      <c r="C75" s="5" t="str">
        <f>HYPERLINK("https://kokusho.nijl.ac.jp/biblio/100210278/97")</f>
        <v>https://kokusho.nijl.ac.jp/biblio/100210278/97</v>
      </c>
    </row>
    <row r="76" spans="1:3" x14ac:dyDescent="0.4">
      <c r="A76" s="2" t="s">
        <v>75</v>
      </c>
      <c r="B76" s="4">
        <v>99</v>
      </c>
      <c r="C76" s="5" t="str">
        <f>HYPERLINK("https://kokusho.nijl.ac.jp/biblio/100210278/99")</f>
        <v>https://kokusho.nijl.ac.jp/biblio/100210278/99</v>
      </c>
    </row>
    <row r="77" spans="1:3" x14ac:dyDescent="0.4">
      <c r="A77" s="2" t="s">
        <v>76</v>
      </c>
      <c r="B77" s="4">
        <v>101</v>
      </c>
      <c r="C77" s="5" t="str">
        <f>HYPERLINK("https://kokusho.nijl.ac.jp/biblio/100210278/101")</f>
        <v>https://kokusho.nijl.ac.jp/biblio/100210278/101</v>
      </c>
    </row>
    <row r="78" spans="1:3" x14ac:dyDescent="0.4">
      <c r="A78" s="2" t="s">
        <v>77</v>
      </c>
      <c r="B78" s="4">
        <v>106</v>
      </c>
      <c r="C78" s="5" t="str">
        <f>HYPERLINK("https://kokusho.nijl.ac.jp/biblio/100210278/106")</f>
        <v>https://kokusho.nijl.ac.jp/biblio/100210278/106</v>
      </c>
    </row>
    <row r="79" spans="1:3" x14ac:dyDescent="0.4">
      <c r="A79" s="2" t="s">
        <v>78</v>
      </c>
      <c r="B79" s="4">
        <v>109</v>
      </c>
      <c r="C79" s="5" t="str">
        <f>HYPERLINK("https://kokusho.nijl.ac.jp/biblio/100210278/109")</f>
        <v>https://kokusho.nijl.ac.jp/biblio/100210278/109</v>
      </c>
    </row>
    <row r="80" spans="1:3" x14ac:dyDescent="0.4">
      <c r="A80" s="2" t="s">
        <v>79</v>
      </c>
      <c r="B80" s="4">
        <v>112</v>
      </c>
      <c r="C80" s="5" t="str">
        <f>HYPERLINK("https://kokusho.nijl.ac.jp/biblio/100210278/112")</f>
        <v>https://kokusho.nijl.ac.jp/biblio/100210278/112</v>
      </c>
    </row>
    <row r="81" spans="1:3" x14ac:dyDescent="0.4">
      <c r="A81" s="1" t="s">
        <v>80</v>
      </c>
      <c r="B81" s="4">
        <v>116</v>
      </c>
      <c r="C81" s="5" t="str">
        <f>HYPERLINK("https://kokusho.nijl.ac.jp/biblio/100210278/116")</f>
        <v>https://kokusho.nijl.ac.jp/biblio/100210278/116</v>
      </c>
    </row>
    <row r="82" spans="1:3" x14ac:dyDescent="0.4">
      <c r="A82" s="3" t="s">
        <v>81</v>
      </c>
      <c r="B82" s="4">
        <v>116</v>
      </c>
      <c r="C82" s="5" t="str">
        <f>HYPERLINK("https://kokusho.nijl.ac.jp/biblio/100210278/116")</f>
        <v>https://kokusho.nijl.ac.jp/biblio/100210278/116</v>
      </c>
    </row>
    <row r="83" spans="1:3" x14ac:dyDescent="0.4">
      <c r="A83" s="1" t="s">
        <v>82</v>
      </c>
      <c r="B83" s="4">
        <v>116</v>
      </c>
      <c r="C83" s="5" t="str">
        <f>HYPERLINK("https://kokusho.nijl.ac.jp/biblio/100210278/116")</f>
        <v>https://kokusho.nijl.ac.jp/biblio/100210278/116</v>
      </c>
    </row>
    <row r="84" spans="1:3" x14ac:dyDescent="0.4">
      <c r="A84" s="2" t="s">
        <v>83</v>
      </c>
      <c r="B84" s="4">
        <v>119</v>
      </c>
      <c r="C84" s="5" t="str">
        <f>HYPERLINK("https://kokusho.nijl.ac.jp/biblio/100210278/119")</f>
        <v>https://kokusho.nijl.ac.jp/biblio/100210278/119</v>
      </c>
    </row>
    <row r="85" spans="1:3" x14ac:dyDescent="0.4">
      <c r="A85" s="2" t="s">
        <v>84</v>
      </c>
      <c r="B85" s="4">
        <v>120</v>
      </c>
      <c r="C85" s="5" t="str">
        <f>HYPERLINK("https://kokusho.nijl.ac.jp/biblio/100210278/120")</f>
        <v>https://kokusho.nijl.ac.jp/biblio/100210278/120</v>
      </c>
    </row>
    <row r="86" spans="1:3" x14ac:dyDescent="0.4">
      <c r="A86" s="2" t="s">
        <v>85</v>
      </c>
      <c r="B86" s="4">
        <v>122</v>
      </c>
      <c r="C86" s="5" t="str">
        <f>HYPERLINK("https://kokusho.nijl.ac.jp/biblio/100210278/122")</f>
        <v>https://kokusho.nijl.ac.jp/biblio/100210278/122</v>
      </c>
    </row>
    <row r="87" spans="1:3" x14ac:dyDescent="0.4">
      <c r="A87" s="2" t="s">
        <v>86</v>
      </c>
      <c r="B87" s="4">
        <v>124</v>
      </c>
      <c r="C87" s="5" t="str">
        <f>HYPERLINK("https://kokusho.nijl.ac.jp/biblio/100210278/124")</f>
        <v>https://kokusho.nijl.ac.jp/biblio/100210278/124</v>
      </c>
    </row>
    <row r="88" spans="1:3" x14ac:dyDescent="0.4">
      <c r="A88" s="2" t="s">
        <v>87</v>
      </c>
      <c r="B88" s="4">
        <v>126</v>
      </c>
      <c r="C88" s="5" t="str">
        <f>HYPERLINK("https://kokusho.nijl.ac.jp/biblio/100210278/126")</f>
        <v>https://kokusho.nijl.ac.jp/biblio/100210278/126</v>
      </c>
    </row>
    <row r="89" spans="1:3" x14ac:dyDescent="0.4">
      <c r="A89" s="2" t="s">
        <v>88</v>
      </c>
      <c r="B89" s="4">
        <v>128</v>
      </c>
      <c r="C89" s="5" t="str">
        <f>HYPERLINK("https://kokusho.nijl.ac.jp/biblio/100210278/128")</f>
        <v>https://kokusho.nijl.ac.jp/biblio/100210278/128</v>
      </c>
    </row>
    <row r="90" spans="1:3" x14ac:dyDescent="0.4">
      <c r="A90" s="2" t="s">
        <v>89</v>
      </c>
      <c r="B90" s="4">
        <v>130</v>
      </c>
      <c r="C90" s="5" t="str">
        <f>HYPERLINK("https://kokusho.nijl.ac.jp/biblio/100210278/130")</f>
        <v>https://kokusho.nijl.ac.jp/biblio/100210278/130</v>
      </c>
    </row>
    <row r="91" spans="1:3" x14ac:dyDescent="0.4">
      <c r="A91" s="2" t="s">
        <v>90</v>
      </c>
      <c r="B91" s="4">
        <v>132</v>
      </c>
      <c r="C91" s="5" t="str">
        <f>HYPERLINK("https://kokusho.nijl.ac.jp/biblio/100210278/132")</f>
        <v>https://kokusho.nijl.ac.jp/biblio/100210278/132</v>
      </c>
    </row>
    <row r="92" spans="1:3" x14ac:dyDescent="0.4">
      <c r="A92" s="2" t="s">
        <v>89</v>
      </c>
      <c r="B92" s="4">
        <v>133</v>
      </c>
      <c r="C92" s="5" t="str">
        <f>HYPERLINK("https://kokusho.nijl.ac.jp/biblio/100210278/133")</f>
        <v>https://kokusho.nijl.ac.jp/biblio/100210278/133</v>
      </c>
    </row>
    <row r="93" spans="1:3" x14ac:dyDescent="0.4">
      <c r="A93" s="2" t="s">
        <v>91</v>
      </c>
      <c r="B93" s="4">
        <v>136</v>
      </c>
      <c r="C93" s="5" t="str">
        <f>HYPERLINK("https://kokusho.nijl.ac.jp/biblio/100210278/136")</f>
        <v>https://kokusho.nijl.ac.jp/biblio/100210278/136</v>
      </c>
    </row>
    <row r="94" spans="1:3" x14ac:dyDescent="0.4">
      <c r="A94" s="2" t="s">
        <v>92</v>
      </c>
      <c r="B94" s="4">
        <v>138</v>
      </c>
      <c r="C94" s="5" t="str">
        <f>HYPERLINK("https://kokusho.nijl.ac.jp/biblio/100210278/138")</f>
        <v>https://kokusho.nijl.ac.jp/biblio/100210278/138</v>
      </c>
    </row>
    <row r="95" spans="1:3" x14ac:dyDescent="0.4">
      <c r="A95" s="2" t="s">
        <v>93</v>
      </c>
      <c r="B95" s="4">
        <v>140</v>
      </c>
      <c r="C95" s="5" t="str">
        <f>HYPERLINK("https://kokusho.nijl.ac.jp/biblio/100210278/140")</f>
        <v>https://kokusho.nijl.ac.jp/biblio/100210278/140</v>
      </c>
    </row>
    <row r="96" spans="1:3" x14ac:dyDescent="0.4">
      <c r="A96" s="1" t="s">
        <v>94</v>
      </c>
      <c r="B96" s="4">
        <v>1</v>
      </c>
      <c r="C96" s="2" t="str">
        <f t="shared" ref="C96:C127" si="0">HYPERLINK("https://archive.wul.waseda.ac.jp/kosho/bunko31/bunko31_e1531/bunko31_e1531_0006/bunko31_e1531_0006.html")</f>
        <v>https://archive.wul.waseda.ac.jp/kosho/bunko31/bunko31_e1531/bunko31_e1531_0006/bunko31_e1531_0006.html</v>
      </c>
    </row>
    <row r="97" spans="1:3" x14ac:dyDescent="0.4">
      <c r="A97" s="2" t="s">
        <v>95</v>
      </c>
      <c r="B97" s="4">
        <v>2</v>
      </c>
      <c r="C97" s="2" t="str">
        <f t="shared" si="0"/>
        <v>https://archive.wul.waseda.ac.jp/kosho/bunko31/bunko31_e1531/bunko31_e1531_0006/bunko31_e1531_0006.html</v>
      </c>
    </row>
    <row r="98" spans="1:3" x14ac:dyDescent="0.4">
      <c r="A98" s="3" t="s">
        <v>96</v>
      </c>
      <c r="B98" s="4">
        <v>3</v>
      </c>
      <c r="C98" s="2" t="str">
        <f t="shared" si="0"/>
        <v>https://archive.wul.waseda.ac.jp/kosho/bunko31/bunko31_e1531/bunko31_e1531_0006/bunko31_e1531_0006.html</v>
      </c>
    </row>
    <row r="99" spans="1:3" x14ac:dyDescent="0.4">
      <c r="A99" s="2" t="s">
        <v>97</v>
      </c>
      <c r="B99" s="4">
        <v>3</v>
      </c>
      <c r="C99" s="2" t="str">
        <f t="shared" si="0"/>
        <v>https://archive.wul.waseda.ac.jp/kosho/bunko31/bunko31_e1531/bunko31_e1531_0006/bunko31_e1531_0006.html</v>
      </c>
    </row>
    <row r="100" spans="1:3" x14ac:dyDescent="0.4">
      <c r="A100" s="2" t="s">
        <v>98</v>
      </c>
      <c r="B100" s="4">
        <v>3</v>
      </c>
      <c r="C100" s="2" t="str">
        <f t="shared" si="0"/>
        <v>https://archive.wul.waseda.ac.jp/kosho/bunko31/bunko31_e1531/bunko31_e1531_0006/bunko31_e1531_0006.html</v>
      </c>
    </row>
    <row r="101" spans="1:3" x14ac:dyDescent="0.4">
      <c r="A101" s="2" t="s">
        <v>99</v>
      </c>
      <c r="B101" s="4">
        <v>4</v>
      </c>
      <c r="C101" s="2" t="str">
        <f t="shared" si="0"/>
        <v>https://archive.wul.waseda.ac.jp/kosho/bunko31/bunko31_e1531/bunko31_e1531_0006/bunko31_e1531_0006.html</v>
      </c>
    </row>
    <row r="102" spans="1:3" x14ac:dyDescent="0.4">
      <c r="A102" s="2" t="s">
        <v>100</v>
      </c>
      <c r="B102" s="4">
        <v>5</v>
      </c>
      <c r="C102" s="2" t="str">
        <f t="shared" si="0"/>
        <v>https://archive.wul.waseda.ac.jp/kosho/bunko31/bunko31_e1531/bunko31_e1531_0006/bunko31_e1531_0006.html</v>
      </c>
    </row>
    <row r="103" spans="1:3" x14ac:dyDescent="0.4">
      <c r="A103" s="2" t="s">
        <v>101</v>
      </c>
      <c r="B103" s="4">
        <v>6</v>
      </c>
      <c r="C103" s="2" t="str">
        <f t="shared" si="0"/>
        <v>https://archive.wul.waseda.ac.jp/kosho/bunko31/bunko31_e1531/bunko31_e1531_0006/bunko31_e1531_0006.html</v>
      </c>
    </row>
    <row r="104" spans="1:3" x14ac:dyDescent="0.4">
      <c r="A104" s="2" t="s">
        <v>102</v>
      </c>
      <c r="B104" s="4">
        <v>6</v>
      </c>
      <c r="C104" s="2" t="str">
        <f t="shared" si="0"/>
        <v>https://archive.wul.waseda.ac.jp/kosho/bunko31/bunko31_e1531/bunko31_e1531_0006/bunko31_e1531_0006.html</v>
      </c>
    </row>
    <row r="105" spans="1:3" x14ac:dyDescent="0.4">
      <c r="A105" s="2" t="s">
        <v>103</v>
      </c>
      <c r="B105" s="4">
        <v>7</v>
      </c>
      <c r="C105" s="2" t="str">
        <f t="shared" si="0"/>
        <v>https://archive.wul.waseda.ac.jp/kosho/bunko31/bunko31_e1531/bunko31_e1531_0006/bunko31_e1531_0006.html</v>
      </c>
    </row>
    <row r="106" spans="1:3" x14ac:dyDescent="0.4">
      <c r="A106" s="2" t="s">
        <v>104</v>
      </c>
      <c r="B106" s="4">
        <v>7</v>
      </c>
      <c r="C106" s="2" t="str">
        <f t="shared" si="0"/>
        <v>https://archive.wul.waseda.ac.jp/kosho/bunko31/bunko31_e1531/bunko31_e1531_0006/bunko31_e1531_0006.html</v>
      </c>
    </row>
    <row r="107" spans="1:3" x14ac:dyDescent="0.4">
      <c r="A107" s="2" t="s">
        <v>105</v>
      </c>
      <c r="B107" s="4">
        <v>8</v>
      </c>
      <c r="C107" s="2" t="str">
        <f t="shared" si="0"/>
        <v>https://archive.wul.waseda.ac.jp/kosho/bunko31/bunko31_e1531/bunko31_e1531_0006/bunko31_e1531_0006.html</v>
      </c>
    </row>
    <row r="108" spans="1:3" x14ac:dyDescent="0.4">
      <c r="A108" s="2" t="s">
        <v>106</v>
      </c>
      <c r="B108" s="4">
        <v>8</v>
      </c>
      <c r="C108" s="2" t="str">
        <f t="shared" si="0"/>
        <v>https://archive.wul.waseda.ac.jp/kosho/bunko31/bunko31_e1531/bunko31_e1531_0006/bunko31_e1531_0006.html</v>
      </c>
    </row>
    <row r="109" spans="1:3" x14ac:dyDescent="0.4">
      <c r="A109" s="2" t="s">
        <v>107</v>
      </c>
      <c r="B109" s="4">
        <v>8</v>
      </c>
      <c r="C109" s="2" t="str">
        <f t="shared" si="0"/>
        <v>https://archive.wul.waseda.ac.jp/kosho/bunko31/bunko31_e1531/bunko31_e1531_0006/bunko31_e1531_0006.html</v>
      </c>
    </row>
    <row r="110" spans="1:3" x14ac:dyDescent="0.4">
      <c r="A110" s="2" t="s">
        <v>108</v>
      </c>
      <c r="B110" s="4">
        <v>9</v>
      </c>
      <c r="C110" s="2" t="str">
        <f t="shared" si="0"/>
        <v>https://archive.wul.waseda.ac.jp/kosho/bunko31/bunko31_e1531/bunko31_e1531_0006/bunko31_e1531_0006.html</v>
      </c>
    </row>
    <row r="111" spans="1:3" x14ac:dyDescent="0.4">
      <c r="A111" s="2" t="s">
        <v>109</v>
      </c>
      <c r="B111" s="4">
        <v>9</v>
      </c>
      <c r="C111" s="2" t="str">
        <f t="shared" si="0"/>
        <v>https://archive.wul.waseda.ac.jp/kosho/bunko31/bunko31_e1531/bunko31_e1531_0006/bunko31_e1531_0006.html</v>
      </c>
    </row>
    <row r="112" spans="1:3" x14ac:dyDescent="0.4">
      <c r="A112" s="2" t="s">
        <v>110</v>
      </c>
      <c r="B112" s="4">
        <v>9</v>
      </c>
      <c r="C112" s="2" t="str">
        <f t="shared" si="0"/>
        <v>https://archive.wul.waseda.ac.jp/kosho/bunko31/bunko31_e1531/bunko31_e1531_0006/bunko31_e1531_0006.html</v>
      </c>
    </row>
    <row r="113" spans="1:3" x14ac:dyDescent="0.4">
      <c r="A113" s="2" t="s">
        <v>111</v>
      </c>
      <c r="B113" s="4">
        <v>10</v>
      </c>
      <c r="C113" s="2" t="str">
        <f t="shared" si="0"/>
        <v>https://archive.wul.waseda.ac.jp/kosho/bunko31/bunko31_e1531/bunko31_e1531_0006/bunko31_e1531_0006.html</v>
      </c>
    </row>
    <row r="114" spans="1:3" x14ac:dyDescent="0.4">
      <c r="A114" s="2" t="s">
        <v>112</v>
      </c>
      <c r="B114" s="4">
        <v>10</v>
      </c>
      <c r="C114" s="2" t="str">
        <f t="shared" si="0"/>
        <v>https://archive.wul.waseda.ac.jp/kosho/bunko31/bunko31_e1531/bunko31_e1531_0006/bunko31_e1531_0006.html</v>
      </c>
    </row>
    <row r="115" spans="1:3" x14ac:dyDescent="0.4">
      <c r="A115" s="2" t="s">
        <v>113</v>
      </c>
      <c r="B115" s="4">
        <v>10</v>
      </c>
      <c r="C115" s="2" t="str">
        <f t="shared" si="0"/>
        <v>https://archive.wul.waseda.ac.jp/kosho/bunko31/bunko31_e1531/bunko31_e1531_0006/bunko31_e1531_0006.html</v>
      </c>
    </row>
    <row r="116" spans="1:3" x14ac:dyDescent="0.4">
      <c r="A116" s="2" t="s">
        <v>114</v>
      </c>
      <c r="B116" s="4">
        <v>11</v>
      </c>
      <c r="C116" s="2" t="str">
        <f t="shared" si="0"/>
        <v>https://archive.wul.waseda.ac.jp/kosho/bunko31/bunko31_e1531/bunko31_e1531_0006/bunko31_e1531_0006.html</v>
      </c>
    </row>
    <row r="117" spans="1:3" x14ac:dyDescent="0.4">
      <c r="A117" s="2" t="s">
        <v>115</v>
      </c>
      <c r="B117" s="4">
        <v>11</v>
      </c>
      <c r="C117" s="2" t="str">
        <f t="shared" si="0"/>
        <v>https://archive.wul.waseda.ac.jp/kosho/bunko31/bunko31_e1531/bunko31_e1531_0006/bunko31_e1531_0006.html</v>
      </c>
    </row>
    <row r="118" spans="1:3" x14ac:dyDescent="0.4">
      <c r="A118" s="2" t="s">
        <v>116</v>
      </c>
      <c r="B118" s="4">
        <v>12</v>
      </c>
      <c r="C118" s="2" t="str">
        <f t="shared" si="0"/>
        <v>https://archive.wul.waseda.ac.jp/kosho/bunko31/bunko31_e1531/bunko31_e1531_0006/bunko31_e1531_0006.html</v>
      </c>
    </row>
    <row r="119" spans="1:3" x14ac:dyDescent="0.4">
      <c r="A119" s="2" t="s">
        <v>117</v>
      </c>
      <c r="B119" s="4">
        <v>12</v>
      </c>
      <c r="C119" s="2" t="str">
        <f t="shared" si="0"/>
        <v>https://archive.wul.waseda.ac.jp/kosho/bunko31/bunko31_e1531/bunko31_e1531_0006/bunko31_e1531_0006.html</v>
      </c>
    </row>
    <row r="120" spans="1:3" x14ac:dyDescent="0.4">
      <c r="A120" s="2" t="s">
        <v>118</v>
      </c>
      <c r="B120" s="4">
        <v>12</v>
      </c>
      <c r="C120" s="2" t="str">
        <f t="shared" si="0"/>
        <v>https://archive.wul.waseda.ac.jp/kosho/bunko31/bunko31_e1531/bunko31_e1531_0006/bunko31_e1531_0006.html</v>
      </c>
    </row>
    <row r="121" spans="1:3" x14ac:dyDescent="0.4">
      <c r="A121" s="2" t="s">
        <v>119</v>
      </c>
      <c r="B121" s="4">
        <v>13</v>
      </c>
      <c r="C121" s="2" t="str">
        <f t="shared" si="0"/>
        <v>https://archive.wul.waseda.ac.jp/kosho/bunko31/bunko31_e1531/bunko31_e1531_0006/bunko31_e1531_0006.html</v>
      </c>
    </row>
    <row r="122" spans="1:3" x14ac:dyDescent="0.4">
      <c r="A122" s="2" t="s">
        <v>120</v>
      </c>
      <c r="B122" s="4">
        <v>13</v>
      </c>
      <c r="C122" s="2" t="str">
        <f t="shared" si="0"/>
        <v>https://archive.wul.waseda.ac.jp/kosho/bunko31/bunko31_e1531/bunko31_e1531_0006/bunko31_e1531_0006.html</v>
      </c>
    </row>
    <row r="123" spans="1:3" x14ac:dyDescent="0.4">
      <c r="A123" s="2" t="s">
        <v>121</v>
      </c>
      <c r="B123" s="4">
        <v>13</v>
      </c>
      <c r="C123" s="2" t="str">
        <f t="shared" si="0"/>
        <v>https://archive.wul.waseda.ac.jp/kosho/bunko31/bunko31_e1531/bunko31_e1531_0006/bunko31_e1531_0006.html</v>
      </c>
    </row>
    <row r="124" spans="1:3" x14ac:dyDescent="0.4">
      <c r="A124" s="2" t="s">
        <v>122</v>
      </c>
      <c r="B124" s="4">
        <v>14</v>
      </c>
      <c r="C124" s="2" t="str">
        <f t="shared" si="0"/>
        <v>https://archive.wul.waseda.ac.jp/kosho/bunko31/bunko31_e1531/bunko31_e1531_0006/bunko31_e1531_0006.html</v>
      </c>
    </row>
    <row r="125" spans="1:3" x14ac:dyDescent="0.4">
      <c r="A125" s="2" t="s">
        <v>123</v>
      </c>
      <c r="B125" s="4">
        <v>15</v>
      </c>
      <c r="C125" s="2" t="str">
        <f t="shared" si="0"/>
        <v>https://archive.wul.waseda.ac.jp/kosho/bunko31/bunko31_e1531/bunko31_e1531_0006/bunko31_e1531_0006.html</v>
      </c>
    </row>
    <row r="126" spans="1:3" x14ac:dyDescent="0.4">
      <c r="A126" s="2" t="s">
        <v>124</v>
      </c>
      <c r="B126" s="4">
        <v>15</v>
      </c>
      <c r="C126" s="2" t="str">
        <f t="shared" si="0"/>
        <v>https://archive.wul.waseda.ac.jp/kosho/bunko31/bunko31_e1531/bunko31_e1531_0006/bunko31_e1531_0006.html</v>
      </c>
    </row>
    <row r="127" spans="1:3" x14ac:dyDescent="0.4">
      <c r="A127" s="2" t="s">
        <v>125</v>
      </c>
      <c r="B127" s="4">
        <v>16</v>
      </c>
      <c r="C127" s="2" t="str">
        <f t="shared" si="0"/>
        <v>https://archive.wul.waseda.ac.jp/kosho/bunko31/bunko31_e1531/bunko31_e1531_0006/bunko31_e1531_0006.html</v>
      </c>
    </row>
    <row r="128" spans="1:3" x14ac:dyDescent="0.4">
      <c r="A128" s="1" t="s">
        <v>151</v>
      </c>
      <c r="B128" s="4">
        <v>144</v>
      </c>
      <c r="C128" s="2" t="str">
        <f>HYPERLINK("https://kokusho.nijl.ac.jp/biblio/100210278/144")</f>
        <v>https://kokusho.nijl.ac.jp/biblio/100210278/144</v>
      </c>
    </row>
    <row r="129" spans="1:3" x14ac:dyDescent="0.4">
      <c r="A129" s="2" t="s">
        <v>126</v>
      </c>
      <c r="B129" s="4">
        <v>145</v>
      </c>
      <c r="C129" s="2" t="str">
        <f>HYPERLINK("https://kokusho.nijl.ac.jp/biblio/100210278/145")</f>
        <v>https://kokusho.nijl.ac.jp/biblio/100210278/145</v>
      </c>
    </row>
    <row r="130" spans="1:3" x14ac:dyDescent="0.4">
      <c r="A130" s="3" t="s">
        <v>150</v>
      </c>
      <c r="B130" s="4">
        <v>146</v>
      </c>
      <c r="C130" s="2" t="str">
        <f>HYPERLINK("https://kokusho.nijl.ac.jp/biblio/100210278/146")</f>
        <v>https://kokusho.nijl.ac.jp/biblio/100210278/146</v>
      </c>
    </row>
    <row r="131" spans="1:3" x14ac:dyDescent="0.4">
      <c r="A131" s="2" t="s">
        <v>127</v>
      </c>
      <c r="B131" s="4">
        <v>146</v>
      </c>
      <c r="C131" s="2" t="str">
        <f>HYPERLINK("https://kokusho.nijl.ac.jp/biblio/100210278/146")</f>
        <v>https://kokusho.nijl.ac.jp/biblio/100210278/146</v>
      </c>
    </row>
    <row r="132" spans="1:3" x14ac:dyDescent="0.4">
      <c r="A132" s="2" t="s">
        <v>128</v>
      </c>
      <c r="B132" s="4">
        <v>147</v>
      </c>
      <c r="C132" s="2" t="str">
        <f>HYPERLINK("https://kokusho.nijl.ac.jp/biblio/100210278/147")</f>
        <v>https://kokusho.nijl.ac.jp/biblio/100210278/147</v>
      </c>
    </row>
    <row r="133" spans="1:3" x14ac:dyDescent="0.4">
      <c r="A133" s="2" t="s">
        <v>129</v>
      </c>
      <c r="B133" s="4">
        <v>147</v>
      </c>
      <c r="C133" s="2" t="str">
        <f>HYPERLINK("https://kokusho.nijl.ac.jp/biblio/100210278/147")</f>
        <v>https://kokusho.nijl.ac.jp/biblio/100210278/147</v>
      </c>
    </row>
    <row r="134" spans="1:3" x14ac:dyDescent="0.4">
      <c r="A134" s="2" t="s">
        <v>130</v>
      </c>
      <c r="B134" s="4">
        <v>147</v>
      </c>
      <c r="C134" s="2" t="str">
        <f>HYPERLINK("https://kokusho.nijl.ac.jp/biblio/100210278/147")</f>
        <v>https://kokusho.nijl.ac.jp/biblio/100210278/147</v>
      </c>
    </row>
    <row r="135" spans="1:3" x14ac:dyDescent="0.4">
      <c r="A135" s="2" t="s">
        <v>131</v>
      </c>
      <c r="B135" s="4">
        <v>148</v>
      </c>
      <c r="C135" s="2" t="str">
        <f>HYPERLINK("https://kokusho.nijl.ac.jp/biblio/100210278/148")</f>
        <v>https://kokusho.nijl.ac.jp/biblio/100210278/148</v>
      </c>
    </row>
    <row r="136" spans="1:3" x14ac:dyDescent="0.4">
      <c r="A136" s="2" t="s">
        <v>132</v>
      </c>
      <c r="B136" s="4">
        <v>148</v>
      </c>
      <c r="C136" s="2" t="str">
        <f>HYPERLINK("https://kokusho.nijl.ac.jp/biblio/100210278/148")</f>
        <v>https://kokusho.nijl.ac.jp/biblio/100210278/148</v>
      </c>
    </row>
    <row r="137" spans="1:3" x14ac:dyDescent="0.4">
      <c r="A137" s="2" t="s">
        <v>133</v>
      </c>
      <c r="B137" s="4">
        <v>148</v>
      </c>
      <c r="C137" s="2" t="str">
        <f>HYPERLINK("https://kokusho.nijl.ac.jp/biblio/100210278/148")</f>
        <v>https://kokusho.nijl.ac.jp/biblio/100210278/148</v>
      </c>
    </row>
    <row r="138" spans="1:3" x14ac:dyDescent="0.4">
      <c r="A138" s="2" t="s">
        <v>134</v>
      </c>
      <c r="B138" s="4">
        <v>149</v>
      </c>
      <c r="C138" s="2" t="str">
        <f>HYPERLINK("https://kokusho.nijl.ac.jp/biblio/100210278/149")</f>
        <v>https://kokusho.nijl.ac.jp/biblio/100210278/149</v>
      </c>
    </row>
    <row r="139" spans="1:3" x14ac:dyDescent="0.4">
      <c r="A139" s="2" t="s">
        <v>135</v>
      </c>
      <c r="B139" s="4">
        <v>149</v>
      </c>
      <c r="C139" s="2" t="str">
        <f>HYPERLINK("https://kokusho.nijl.ac.jp/biblio/100210278/149")</f>
        <v>https://kokusho.nijl.ac.jp/biblio/100210278/149</v>
      </c>
    </row>
    <row r="140" spans="1:3" x14ac:dyDescent="0.4">
      <c r="A140" s="2" t="s">
        <v>136</v>
      </c>
      <c r="B140" s="4">
        <v>149</v>
      </c>
      <c r="C140" s="2" t="str">
        <f>HYPERLINK("https://kokusho.nijl.ac.jp/biblio/100210278/149")</f>
        <v>https://kokusho.nijl.ac.jp/biblio/100210278/149</v>
      </c>
    </row>
    <row r="141" spans="1:3" x14ac:dyDescent="0.4">
      <c r="A141" s="2" t="s">
        <v>137</v>
      </c>
      <c r="B141" s="4">
        <v>150</v>
      </c>
      <c r="C141" s="2" t="str">
        <f>HYPERLINK("https://kokusho.nijl.ac.jp/biblio/100210278/150")</f>
        <v>https://kokusho.nijl.ac.jp/biblio/100210278/150</v>
      </c>
    </row>
    <row r="142" spans="1:3" x14ac:dyDescent="0.4">
      <c r="A142" s="2" t="s">
        <v>138</v>
      </c>
      <c r="B142" s="4">
        <v>150</v>
      </c>
      <c r="C142" s="2" t="str">
        <f>HYPERLINK("https://kokusho.nijl.ac.jp/biblio/100210278/150")</f>
        <v>https://kokusho.nijl.ac.jp/biblio/100210278/150</v>
      </c>
    </row>
    <row r="143" spans="1:3" x14ac:dyDescent="0.4">
      <c r="A143" s="2" t="s">
        <v>139</v>
      </c>
      <c r="B143" s="4">
        <v>150</v>
      </c>
      <c r="C143" s="2" t="str">
        <f>HYPERLINK("https://kokusho.nijl.ac.jp/biblio/100210278/150")</f>
        <v>https://kokusho.nijl.ac.jp/biblio/100210278/150</v>
      </c>
    </row>
    <row r="144" spans="1:3" x14ac:dyDescent="0.4">
      <c r="A144" s="2" t="s">
        <v>140</v>
      </c>
      <c r="B144" s="4">
        <v>151</v>
      </c>
      <c r="C144" s="2" t="str">
        <f>HYPERLINK("https://kokusho.nijl.ac.jp/biblio/100210278/151")</f>
        <v>https://kokusho.nijl.ac.jp/biblio/100210278/151</v>
      </c>
    </row>
    <row r="145" spans="1:3" x14ac:dyDescent="0.4">
      <c r="A145" s="2" t="s">
        <v>141</v>
      </c>
      <c r="B145" s="4">
        <v>151</v>
      </c>
      <c r="C145" s="2" t="str">
        <f>HYPERLINK("https://kokusho.nijl.ac.jp/biblio/100210278/151")</f>
        <v>https://kokusho.nijl.ac.jp/biblio/100210278/151</v>
      </c>
    </row>
    <row r="146" spans="1:3" x14ac:dyDescent="0.4">
      <c r="A146" s="2" t="s">
        <v>142</v>
      </c>
      <c r="B146" s="4">
        <v>152</v>
      </c>
      <c r="C146" s="2" t="str">
        <f>HYPERLINK("https://kokusho.nijl.ac.jp/biblio/100210278/152")</f>
        <v>https://kokusho.nijl.ac.jp/biblio/100210278/152</v>
      </c>
    </row>
    <row r="147" spans="1:3" x14ac:dyDescent="0.4">
      <c r="A147" s="2" t="s">
        <v>143</v>
      </c>
      <c r="B147" s="4">
        <v>152</v>
      </c>
      <c r="C147" s="2" t="str">
        <f>HYPERLINK("https://kokusho.nijl.ac.jp/biblio/100210278/152")</f>
        <v>https://kokusho.nijl.ac.jp/biblio/100210278/152</v>
      </c>
    </row>
    <row r="148" spans="1:3" x14ac:dyDescent="0.4">
      <c r="A148" s="2" t="s">
        <v>144</v>
      </c>
      <c r="B148" s="4">
        <v>153</v>
      </c>
      <c r="C148" s="2" t="str">
        <f>HYPERLINK("https://kokusho.nijl.ac.jp/biblio/100210278/153")</f>
        <v>https://kokusho.nijl.ac.jp/biblio/100210278/153</v>
      </c>
    </row>
    <row r="149" spans="1:3" x14ac:dyDescent="0.4">
      <c r="A149" s="2" t="s">
        <v>145</v>
      </c>
      <c r="B149" s="4">
        <v>154</v>
      </c>
      <c r="C149" s="2" t="str">
        <f>HYPERLINK("https://kokusho.nijl.ac.jp/biblio/100210278/154")</f>
        <v>https://kokusho.nijl.ac.jp/biblio/100210278/154</v>
      </c>
    </row>
    <row r="150" spans="1:3" x14ac:dyDescent="0.4">
      <c r="A150" s="2" t="s">
        <v>146</v>
      </c>
      <c r="B150" s="4">
        <v>154</v>
      </c>
      <c r="C150" s="2" t="str">
        <f>HYPERLINK("https://kokusho.nijl.ac.jp/biblio/100210278/154")</f>
        <v>https://kokusho.nijl.ac.jp/biblio/100210278/154</v>
      </c>
    </row>
    <row r="151" spans="1:3" x14ac:dyDescent="0.4">
      <c r="A151" s="2" t="s">
        <v>147</v>
      </c>
      <c r="B151" s="4">
        <v>155</v>
      </c>
      <c r="C151" s="2" t="str">
        <f>HYPERLINK("https://kokusho.nijl.ac.jp/biblio/100210278/155")</f>
        <v>https://kokusho.nijl.ac.jp/biblio/100210278/155</v>
      </c>
    </row>
    <row r="152" spans="1:3" x14ac:dyDescent="0.4">
      <c r="A152" s="2" t="s">
        <v>148</v>
      </c>
      <c r="B152" s="4">
        <v>155</v>
      </c>
      <c r="C152" s="2" t="str">
        <f>HYPERLINK("https://kokusho.nijl.ac.jp/biblio/100210278/155")</f>
        <v>https://kokusho.nijl.ac.jp/biblio/100210278/155</v>
      </c>
    </row>
    <row r="153" spans="1:3" x14ac:dyDescent="0.4">
      <c r="A153" s="2" t="s">
        <v>149</v>
      </c>
      <c r="B153" s="4">
        <v>157</v>
      </c>
      <c r="C153" s="2" t="str">
        <f>HYPERLINK("https://kokusho.nijl.ac.jp/biblio/100210278/157")</f>
        <v>https://kokusho.nijl.ac.jp/biblio/100210278/157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2024-11-17T12:35:00Z</dcterms:created>
  <dcterms:modified xsi:type="dcterms:W3CDTF">2024-11-17T13:18:16Z</dcterms:modified>
</cp:coreProperties>
</file>