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5C0B3019-8135-4A0A-B20F-A05AC6285298}" xr6:coauthVersionLast="47" xr6:coauthVersionMax="47" xr10:uidLastSave="{00000000-0000-0000-0000-000000000000}"/>
  <bookViews>
    <workbookView xWindow="-120" yWindow="-120" windowWidth="29040" windowHeight="15840" xr2:uid="{F69565D5-4DB8-4118-92D6-E37F2C46AA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</calcChain>
</file>

<file path=xl/sharedStrings.xml><?xml version="1.0" encoding="utf-8"?>
<sst xmlns="http://schemas.openxmlformats.org/spreadsheetml/2006/main" count="53" uniqueCount="52">
  <si>
    <t>序</t>
  </si>
  <si>
    <t>目録</t>
  </si>
  <si>
    <t>神農嘗百草論</t>
  </si>
  <si>
    <t>亢則害承乃制論</t>
  </si>
  <si>
    <t>四気所傷論</t>
  </si>
  <si>
    <t>張仲景傷寒立法考</t>
  </si>
  <si>
    <t>傷寒温病熱病説</t>
  </si>
  <si>
    <t>傷寒三陰病或寒或熱弁</t>
  </si>
  <si>
    <t>陽虚陰盛陽盛陰虚論</t>
  </si>
  <si>
    <t>傷寒三百九十七法弁</t>
  </si>
  <si>
    <t>傷寒四逆厥弁</t>
  </si>
  <si>
    <t>中風弁</t>
  </si>
  <si>
    <t>中暑中熱弁</t>
  </si>
  <si>
    <t>積熱沈寒論</t>
  </si>
  <si>
    <t>瀉南方補北方論</t>
  </si>
  <si>
    <t>五欝論</t>
  </si>
  <si>
    <t>二陽病論</t>
  </si>
  <si>
    <t>煎厥論</t>
  </si>
  <si>
    <t>八味丸用沢瀉論</t>
  </si>
  <si>
    <t>小便原委論</t>
  </si>
  <si>
    <t>内傷余議</t>
  </si>
  <si>
    <t>外傷内傷所受経言異同論</t>
  </si>
  <si>
    <t>　奥付</t>
  </si>
  <si>
    <t>https://kokusho.nijl.ac.jp/biblio/100350527/</t>
  </si>
  <si>
    <t>書誌情報</t>
  </si>
  <si>
    <t>書誌ID　100350527</t>
  </si>
  <si>
    <t>種別　マイクロ／デジタル</t>
  </si>
  <si>
    <t>標目書名</t>
  </si>
  <si>
    <t>醫經㴑洄集和語鈔（いけいそかいしゅうわごしょう）（Ikeisokaishuuwagoshou），Ａ</t>
  </si>
  <si>
    <t>記載書名</t>
  </si>
  <si>
    <t>1．溯洄集倭語鈔（そかいしゅうわごしょう）（Sokaishuuwagoshou），内・尾</t>
  </si>
  <si>
    <t>2．醫經㴑洄集和語鈔（いけいそかいしゅうわごしょう）（Ikeisokaishuuwagoshou），目・外・序首</t>
  </si>
  <si>
    <t>記載著者名</t>
  </si>
  <si>
    <t>岡本／爲竹／一抱子 撰</t>
  </si>
  <si>
    <t>巻数　巻之一～一〇</t>
  </si>
  <si>
    <t>刊写　刊</t>
  </si>
  <si>
    <t>冊数　６冊</t>
  </si>
  <si>
    <t>コレクション　東北大学附属図書館医学分館，一般，松岡11(医学分館)</t>
  </si>
  <si>
    <t>コマ数　262</t>
  </si>
  <si>
    <t>URI　https://kokusho.nijl.ac.jp/biblio/100350527/</t>
  </si>
  <si>
    <t>著作情報</t>
  </si>
  <si>
    <t>著作ID　1890728</t>
  </si>
  <si>
    <t>統一書名　医経溯洄集和語鈔（いけいそかいしゅうわごしょう）（Ikeisokaishuuwagoshou）</t>
  </si>
  <si>
    <t>巻冊　一〇冊</t>
  </si>
  <si>
    <t>別書名</t>
  </si>
  <si>
    <t>[ 1 ] 溯洄集和語鈔（ そかいしゅうわごしょう ）（Sokaishuuwagoshou）</t>
  </si>
  <si>
    <t>著者　岡本／一抱（Okamoto Ippou）</t>
  </si>
  <si>
    <t>分類　医学</t>
  </si>
  <si>
    <t>成立年　享保一三刊（1728）</t>
  </si>
  <si>
    <t>医経遡洄集和語鈔</t>
    <phoneticPr fontId="1"/>
  </si>
  <si>
    <t>岡本一抱</t>
    <phoneticPr fontId="1"/>
  </si>
  <si>
    <t>享保一三(1728)刊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</si>
</sst>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007FA-6DAF-42BA-874A-636A13AD87AC}">
  <dimension ref="A1:C54"/>
  <sheetViews>
    <sheetView tabSelected="1" zoomScale="175" zoomScaleNormal="175" workbookViewId="0"/>
  </sheetViews>
  <sheetFormatPr defaultRowHeight="18.75" x14ac:dyDescent="0.4"/>
  <cols>
    <col min="1" max="1" width="25.625" customWidth="1"/>
    <col min="2" max="2" width="10.125" customWidth="1"/>
    <col min="3" max="3" width="44.25" customWidth="1"/>
    <col min="4" max="4" width="10.125" customWidth="1"/>
  </cols>
  <sheetData>
    <row r="1" spans="1:3" x14ac:dyDescent="0.4">
      <c r="A1" s="2" t="s">
        <v>49</v>
      </c>
      <c r="B1" s="1"/>
      <c r="C1" s="1" t="s">
        <v>23</v>
      </c>
    </row>
    <row r="2" spans="1:3" x14ac:dyDescent="0.4">
      <c r="A2" s="2" t="s">
        <v>50</v>
      </c>
      <c r="C2" s="1" t="s">
        <v>51</v>
      </c>
    </row>
    <row r="3" spans="1:3" x14ac:dyDescent="0.4">
      <c r="A3" s="1" t="s">
        <v>0</v>
      </c>
      <c r="B3" s="1">
        <v>2</v>
      </c>
      <c r="C3" s="1" t="str">
        <f>HYPERLINK("https://kokusho.nijl.ac.jp/biblio/100350527/2")</f>
        <v>https://kokusho.nijl.ac.jp/biblio/100350527/2</v>
      </c>
    </row>
    <row r="4" spans="1:3" x14ac:dyDescent="0.4">
      <c r="A4" s="1" t="s">
        <v>1</v>
      </c>
      <c r="B4" s="1">
        <v>6</v>
      </c>
      <c r="C4" s="1" t="str">
        <f>HYPERLINK("https://kokusho.nijl.ac.jp/biblio/100350527/6")</f>
        <v>https://kokusho.nijl.ac.jp/biblio/100350527/6</v>
      </c>
    </row>
    <row r="5" spans="1:3" x14ac:dyDescent="0.4">
      <c r="A5" s="1" t="s">
        <v>0</v>
      </c>
      <c r="B5" s="1">
        <v>8</v>
      </c>
      <c r="C5" s="1" t="str">
        <f>HYPERLINK("https://kokusho.nijl.ac.jp/biblio/100350527/8")</f>
        <v>https://kokusho.nijl.ac.jp/biblio/100350527/8</v>
      </c>
    </row>
    <row r="6" spans="1:3" x14ac:dyDescent="0.4">
      <c r="A6" s="1" t="s">
        <v>2</v>
      </c>
      <c r="B6" s="1">
        <v>14</v>
      </c>
      <c r="C6" s="1" t="str">
        <f>HYPERLINK("https://kokusho.nijl.ac.jp/biblio/100350527/14")</f>
        <v>https://kokusho.nijl.ac.jp/biblio/100350527/14</v>
      </c>
    </row>
    <row r="7" spans="1:3" x14ac:dyDescent="0.4">
      <c r="A7" s="1" t="s">
        <v>3</v>
      </c>
      <c r="B7" s="1">
        <v>19</v>
      </c>
      <c r="C7" s="1" t="str">
        <f>HYPERLINK("https://kokusho.nijl.ac.jp/biblio/100350527/19")</f>
        <v>https://kokusho.nijl.ac.jp/biblio/100350527/19</v>
      </c>
    </row>
    <row r="8" spans="1:3" x14ac:dyDescent="0.4">
      <c r="A8" s="1" t="s">
        <v>4</v>
      </c>
      <c r="B8" s="1">
        <v>37</v>
      </c>
      <c r="C8" s="1" t="str">
        <f>HYPERLINK("https://kokusho.nijl.ac.jp/biblio/100350527/37")</f>
        <v>https://kokusho.nijl.ac.jp/biblio/100350527/37</v>
      </c>
    </row>
    <row r="9" spans="1:3" x14ac:dyDescent="0.4">
      <c r="A9" s="1" t="s">
        <v>5</v>
      </c>
      <c r="B9" s="1">
        <v>70</v>
      </c>
      <c r="C9" s="1" t="str">
        <f>HYPERLINK("https://kokusho.nijl.ac.jp/biblio/100350527/70")</f>
        <v>https://kokusho.nijl.ac.jp/biblio/100350527/70</v>
      </c>
    </row>
    <row r="10" spans="1:3" x14ac:dyDescent="0.4">
      <c r="A10" s="1" t="s">
        <v>6</v>
      </c>
      <c r="B10" s="1">
        <v>103</v>
      </c>
      <c r="C10" s="1" t="str">
        <f>HYPERLINK("https://kokusho.nijl.ac.jp/biblio/100350527/103")</f>
        <v>https://kokusho.nijl.ac.jp/biblio/100350527/103</v>
      </c>
    </row>
    <row r="11" spans="1:3" x14ac:dyDescent="0.4">
      <c r="A11" s="1" t="s">
        <v>7</v>
      </c>
      <c r="B11" s="1">
        <v>113</v>
      </c>
      <c r="C11" s="1" t="str">
        <f>HYPERLINK("https://kokusho.nijl.ac.jp/biblio/100350527/113")</f>
        <v>https://kokusho.nijl.ac.jp/biblio/100350527/113</v>
      </c>
    </row>
    <row r="12" spans="1:3" x14ac:dyDescent="0.4">
      <c r="A12" s="1" t="s">
        <v>8</v>
      </c>
      <c r="B12" s="1">
        <v>130</v>
      </c>
      <c r="C12" s="1" t="str">
        <f>HYPERLINK("https://kokusho.nijl.ac.jp/biblio/100350527/130")</f>
        <v>https://kokusho.nijl.ac.jp/biblio/100350527/130</v>
      </c>
    </row>
    <row r="13" spans="1:3" x14ac:dyDescent="0.4">
      <c r="A13" s="1" t="s">
        <v>9</v>
      </c>
      <c r="B13" s="1">
        <v>137</v>
      </c>
      <c r="C13" s="1" t="str">
        <f>HYPERLINK("https://kokusho.nijl.ac.jp/biblio/100350527/137")</f>
        <v>https://kokusho.nijl.ac.jp/biblio/100350527/137</v>
      </c>
    </row>
    <row r="14" spans="1:3" x14ac:dyDescent="0.4">
      <c r="A14" s="1" t="s">
        <v>10</v>
      </c>
      <c r="B14" s="1">
        <v>156</v>
      </c>
      <c r="C14" s="1" t="str">
        <f>HYPERLINK("https://kokusho.nijl.ac.jp/biblio/100350527/156")</f>
        <v>https://kokusho.nijl.ac.jp/biblio/100350527/156</v>
      </c>
    </row>
    <row r="15" spans="1:3" x14ac:dyDescent="0.4">
      <c r="A15" s="1" t="s">
        <v>11</v>
      </c>
      <c r="B15" s="1">
        <v>174</v>
      </c>
      <c r="C15" s="1" t="str">
        <f>HYPERLINK("https://kokusho.nijl.ac.jp/biblio/100350527/174")</f>
        <v>https://kokusho.nijl.ac.jp/biblio/100350527/174</v>
      </c>
    </row>
    <row r="16" spans="1:3" x14ac:dyDescent="0.4">
      <c r="A16" s="1" t="s">
        <v>12</v>
      </c>
      <c r="B16" s="1">
        <v>183</v>
      </c>
      <c r="C16" s="1" t="str">
        <f>HYPERLINK("https://kokusho.nijl.ac.jp/biblio/100350527/183")</f>
        <v>https://kokusho.nijl.ac.jp/biblio/100350527/183</v>
      </c>
    </row>
    <row r="17" spans="1:3" x14ac:dyDescent="0.4">
      <c r="A17" s="1" t="s">
        <v>13</v>
      </c>
      <c r="B17" s="1">
        <v>189</v>
      </c>
      <c r="C17" s="1" t="str">
        <f>HYPERLINK("https://kokusho.nijl.ac.jp/biblio/100350527/189")</f>
        <v>https://kokusho.nijl.ac.jp/biblio/100350527/189</v>
      </c>
    </row>
    <row r="18" spans="1:3" x14ac:dyDescent="0.4">
      <c r="A18" s="1" t="s">
        <v>14</v>
      </c>
      <c r="B18" s="1">
        <v>195</v>
      </c>
      <c r="C18" s="1" t="str">
        <f>HYPERLINK("https://kokusho.nijl.ac.jp/biblio/100350527/195")</f>
        <v>https://kokusho.nijl.ac.jp/biblio/100350527/195</v>
      </c>
    </row>
    <row r="19" spans="1:3" x14ac:dyDescent="0.4">
      <c r="A19" s="1" t="s">
        <v>15</v>
      </c>
      <c r="B19" s="1">
        <v>209</v>
      </c>
      <c r="C19" s="1" t="str">
        <f>HYPERLINK("https://kokusho.nijl.ac.jp/biblio/100350527/209")</f>
        <v>https://kokusho.nijl.ac.jp/biblio/100350527/209</v>
      </c>
    </row>
    <row r="20" spans="1:3" x14ac:dyDescent="0.4">
      <c r="A20" s="1" t="s">
        <v>16</v>
      </c>
      <c r="B20" s="1">
        <v>222</v>
      </c>
      <c r="C20" s="1" t="str">
        <f>HYPERLINK("https://kokusho.nijl.ac.jp/biblio/100350527/222")</f>
        <v>https://kokusho.nijl.ac.jp/biblio/100350527/222</v>
      </c>
    </row>
    <row r="21" spans="1:3" x14ac:dyDescent="0.4">
      <c r="A21" s="1" t="s">
        <v>17</v>
      </c>
      <c r="B21" s="1">
        <v>225</v>
      </c>
      <c r="C21" s="1" t="str">
        <f>HYPERLINK("https://kokusho.nijl.ac.jp/biblio/100350527/225")</f>
        <v>https://kokusho.nijl.ac.jp/biblio/100350527/225</v>
      </c>
    </row>
    <row r="22" spans="1:3" x14ac:dyDescent="0.4">
      <c r="A22" s="1" t="s">
        <v>18</v>
      </c>
      <c r="B22" s="1">
        <v>229</v>
      </c>
      <c r="C22" s="1" t="str">
        <f>HYPERLINK("https://kokusho.nijl.ac.jp/biblio/100350527/229")</f>
        <v>https://kokusho.nijl.ac.jp/biblio/100350527/229</v>
      </c>
    </row>
    <row r="23" spans="1:3" x14ac:dyDescent="0.4">
      <c r="A23" s="1" t="s">
        <v>19</v>
      </c>
      <c r="B23" s="1">
        <v>234</v>
      </c>
      <c r="C23" s="1" t="str">
        <f>HYPERLINK("https://kokusho.nijl.ac.jp/biblio/100350527/234")</f>
        <v>https://kokusho.nijl.ac.jp/biblio/100350527/234</v>
      </c>
    </row>
    <row r="24" spans="1:3" x14ac:dyDescent="0.4">
      <c r="A24" s="1" t="s">
        <v>20</v>
      </c>
      <c r="B24" s="1">
        <v>240</v>
      </c>
      <c r="C24" s="1" t="str">
        <f>HYPERLINK("https://kokusho.nijl.ac.jp/biblio/100350527/240")</f>
        <v>https://kokusho.nijl.ac.jp/biblio/100350527/240</v>
      </c>
    </row>
    <row r="25" spans="1:3" x14ac:dyDescent="0.4">
      <c r="A25" s="1" t="s">
        <v>21</v>
      </c>
      <c r="B25" s="1">
        <v>256</v>
      </c>
      <c r="C25" s="1" t="str">
        <f>HYPERLINK("https://kokusho.nijl.ac.jp/biblio/100350527/256")</f>
        <v>https://kokusho.nijl.ac.jp/biblio/100350527/256</v>
      </c>
    </row>
    <row r="26" spans="1:3" x14ac:dyDescent="0.4">
      <c r="A26" s="1" t="s">
        <v>22</v>
      </c>
      <c r="B26" s="1">
        <v>262</v>
      </c>
      <c r="C26" s="1" t="str">
        <f>HYPERLINK("https://kokusho.nijl.ac.jp/biblio/100350527/262")</f>
        <v>https://kokusho.nijl.ac.jp/biblio/100350527/262</v>
      </c>
    </row>
    <row r="28" spans="1:3" x14ac:dyDescent="0.4">
      <c r="C28" t="s">
        <v>24</v>
      </c>
    </row>
    <row r="29" spans="1:3" x14ac:dyDescent="0.4">
      <c r="C29" t="s">
        <v>25</v>
      </c>
    </row>
    <row r="30" spans="1:3" x14ac:dyDescent="0.4">
      <c r="C30" t="s">
        <v>26</v>
      </c>
    </row>
    <row r="32" spans="1:3" x14ac:dyDescent="0.4">
      <c r="C32" t="s">
        <v>27</v>
      </c>
    </row>
    <row r="33" spans="3:3" x14ac:dyDescent="0.4">
      <c r="C33" t="s">
        <v>28</v>
      </c>
    </row>
    <row r="34" spans="3:3" x14ac:dyDescent="0.4">
      <c r="C34" t="s">
        <v>29</v>
      </c>
    </row>
    <row r="35" spans="3:3" x14ac:dyDescent="0.4">
      <c r="C35" t="s">
        <v>30</v>
      </c>
    </row>
    <row r="36" spans="3:3" x14ac:dyDescent="0.4">
      <c r="C36" t="s">
        <v>31</v>
      </c>
    </row>
    <row r="37" spans="3:3" x14ac:dyDescent="0.4">
      <c r="C37" t="s">
        <v>32</v>
      </c>
    </row>
    <row r="38" spans="3:3" x14ac:dyDescent="0.4">
      <c r="C38" t="s">
        <v>33</v>
      </c>
    </row>
    <row r="39" spans="3:3" x14ac:dyDescent="0.4">
      <c r="C39" t="s">
        <v>34</v>
      </c>
    </row>
    <row r="40" spans="3:3" x14ac:dyDescent="0.4">
      <c r="C40" t="s">
        <v>35</v>
      </c>
    </row>
    <row r="41" spans="3:3" x14ac:dyDescent="0.4">
      <c r="C41" t="s">
        <v>36</v>
      </c>
    </row>
    <row r="42" spans="3:3" x14ac:dyDescent="0.4">
      <c r="C42" t="s">
        <v>37</v>
      </c>
    </row>
    <row r="43" spans="3:3" x14ac:dyDescent="0.4">
      <c r="C43" t="s">
        <v>38</v>
      </c>
    </row>
    <row r="44" spans="3:3" x14ac:dyDescent="0.4">
      <c r="C44" t="s">
        <v>39</v>
      </c>
    </row>
    <row r="46" spans="3:3" x14ac:dyDescent="0.4">
      <c r="C46" t="s">
        <v>40</v>
      </c>
    </row>
    <row r="47" spans="3:3" x14ac:dyDescent="0.4">
      <c r="C47" t="s">
        <v>41</v>
      </c>
    </row>
    <row r="48" spans="3:3" x14ac:dyDescent="0.4">
      <c r="C48" t="s">
        <v>42</v>
      </c>
    </row>
    <row r="49" spans="3:3" x14ac:dyDescent="0.4">
      <c r="C49" t="s">
        <v>43</v>
      </c>
    </row>
    <row r="50" spans="3:3" x14ac:dyDescent="0.4">
      <c r="C50" t="s">
        <v>44</v>
      </c>
    </row>
    <row r="51" spans="3:3" x14ac:dyDescent="0.4">
      <c r="C51" t="s">
        <v>45</v>
      </c>
    </row>
    <row r="52" spans="3:3" x14ac:dyDescent="0.4">
      <c r="C52" t="s">
        <v>46</v>
      </c>
    </row>
    <row r="53" spans="3:3" x14ac:dyDescent="0.4">
      <c r="C53" t="s">
        <v>47</v>
      </c>
    </row>
    <row r="54" spans="3:3" x14ac:dyDescent="0.4">
      <c r="C54" t="s">
        <v>48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2024-11-17T04:43:39Z</dcterms:created>
  <dcterms:modified xsi:type="dcterms:W3CDTF">2024-11-17T04:58:10Z</dcterms:modified>
</cp:coreProperties>
</file>