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岡本一抱　諺解シリーズなど　まとめweb\"/>
    </mc:Choice>
  </mc:AlternateContent>
  <xr:revisionPtr revIDLastSave="0" documentId="13_ncr:1_{8CCE56A0-9AFE-41C5-BB02-730DE5C0444F}" xr6:coauthVersionLast="47" xr6:coauthVersionMax="47" xr10:uidLastSave="{00000000-0000-0000-0000-000000000000}"/>
  <bookViews>
    <workbookView xWindow="-120" yWindow="-120" windowWidth="29040" windowHeight="15840" xr2:uid="{011820FE-36B7-41ED-98AF-60F1FF24A3C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</calcChain>
</file>

<file path=xl/sharedStrings.xml><?xml version="1.0" encoding="utf-8"?>
<sst xmlns="http://schemas.openxmlformats.org/spreadsheetml/2006/main" count="28" uniqueCount="28">
  <si>
    <t>No</t>
    <phoneticPr fontId="1"/>
  </si>
  <si>
    <t>書名</t>
    <rPh sb="0" eb="2">
      <t>ショメイ</t>
    </rPh>
    <phoneticPr fontId="1"/>
  </si>
  <si>
    <t>●医学至要鈔</t>
  </si>
  <si>
    <t>●医学正伝或問諺解</t>
  </si>
  <si>
    <t>●医学切要指南</t>
  </si>
  <si>
    <t>●医経遡洄集和語鈔</t>
  </si>
  <si>
    <t>●医方大成論諺解　医方大成論和語鈔　南北経験医方大成</t>
  </si>
  <si>
    <t>●格致餘論諺解</t>
  </si>
  <si>
    <t>●灸法口訣指南</t>
  </si>
  <si>
    <t>●経穴密語集</t>
  </si>
  <si>
    <t>●広益鍼灸抜萃</t>
  </si>
  <si>
    <t>●校正引経訣</t>
  </si>
  <si>
    <t>●三蔵弁解</t>
  </si>
  <si>
    <t>●十四経絡発揮和解</t>
  </si>
  <si>
    <t>●人体図　岡本一抱子画人体図</t>
  </si>
  <si>
    <t>●素問諺解</t>
  </si>
  <si>
    <t>●銅人輸穴図　人体図</t>
  </si>
  <si>
    <t>●内経奇経八脈詳解 と 経穴密語集　聖済総録と十四経発揮</t>
  </si>
  <si>
    <t>●難経本義諺解</t>
  </si>
  <si>
    <t>●万病回春指南：特に〈病名彙攷〉を中心に</t>
  </si>
  <si>
    <t>●万病回春病因指南</t>
  </si>
  <si>
    <t>●万病回春脈法指南</t>
  </si>
  <si>
    <t>●鍼灸阿是要穴</t>
  </si>
  <si>
    <t>●鍼灸初心鈔　鍼灸溯洄集　高津敬節のコピー</t>
  </si>
  <si>
    <t>●鍼灸抜萃大成</t>
  </si>
  <si>
    <t>●鍼灸要旨</t>
  </si>
  <si>
    <t>●鍼灸溯洄集　高津敬節</t>
  </si>
  <si>
    <t>リンク　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</si>
</sst>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05771-E706-42A2-AFBC-7DA2C4EED8F6}">
  <dimension ref="A1:C26"/>
  <sheetViews>
    <sheetView tabSelected="1" zoomScale="190" zoomScaleNormal="190" workbookViewId="0">
      <selection activeCell="A5" sqref="A5"/>
    </sheetView>
  </sheetViews>
  <sheetFormatPr defaultRowHeight="18.75" x14ac:dyDescent="0.4"/>
  <cols>
    <col min="1" max="1" width="4.75" customWidth="1"/>
    <col min="2" max="2" width="49.875" customWidth="1"/>
    <col min="3" max="3" width="27.25" customWidth="1"/>
  </cols>
  <sheetData>
    <row r="1" spans="1:3" x14ac:dyDescent="0.4">
      <c r="A1" s="1" t="s">
        <v>0</v>
      </c>
      <c r="B1" s="1" t="s">
        <v>1</v>
      </c>
      <c r="C1" s="3" t="s">
        <v>27</v>
      </c>
    </row>
    <row r="2" spans="1:3" x14ac:dyDescent="0.4">
      <c r="A2" s="2">
        <v>1</v>
      </c>
      <c r="B2" s="2" t="s">
        <v>2</v>
      </c>
      <c r="C2" s="2" t="str">
        <f>HYPERLINK("●医学至要鈔web.xlsx")</f>
        <v>●医学至要鈔web.xlsx</v>
      </c>
    </row>
    <row r="3" spans="1:3" x14ac:dyDescent="0.4">
      <c r="A3" s="2">
        <v>2</v>
      </c>
      <c r="B3" s="2" t="s">
        <v>3</v>
      </c>
      <c r="C3" s="2" t="str">
        <f>HYPERLINK("●医学正伝或問諺解web.xlsx")</f>
        <v>●医学正伝或問諺解web.xlsx</v>
      </c>
    </row>
    <row r="4" spans="1:3" x14ac:dyDescent="0.4">
      <c r="A4" s="2">
        <v>3</v>
      </c>
      <c r="B4" s="2" t="s">
        <v>4</v>
      </c>
      <c r="C4" s="2" t="str">
        <f>HYPERLINK("●医学切要指南web.xlsx")</f>
        <v>●医学切要指南web.xlsx</v>
      </c>
    </row>
    <row r="5" spans="1:3" x14ac:dyDescent="0.4">
      <c r="A5" s="2">
        <v>4</v>
      </c>
      <c r="B5" s="2" t="s">
        <v>5</v>
      </c>
      <c r="C5" s="2" t="str">
        <f>HYPERLINK("●医経遡洄集和語鈔web.xlsx")</f>
        <v>●医経遡洄集和語鈔web.xlsx</v>
      </c>
    </row>
    <row r="6" spans="1:3" x14ac:dyDescent="0.4">
      <c r="A6" s="2">
        <v>5</v>
      </c>
      <c r="B6" s="2" t="s">
        <v>6</v>
      </c>
      <c r="C6" s="2" t="str">
        <f>HYPERLINK("●医方大成論諺解　医方大成論和語鈔　南北経験医方大成web.xlsx")</f>
        <v>●医方大成論諺解　医方大成論和語鈔　南北経験医方大成web.xlsx</v>
      </c>
    </row>
    <row r="7" spans="1:3" x14ac:dyDescent="0.4">
      <c r="A7" s="2">
        <v>6</v>
      </c>
      <c r="B7" s="2" t="s">
        <v>7</v>
      </c>
      <c r="C7" s="2" t="str">
        <f>HYPERLINK("●格致餘論諺解web.xlsx")</f>
        <v>●格致餘論諺解web.xlsx</v>
      </c>
    </row>
    <row r="8" spans="1:3" x14ac:dyDescent="0.4">
      <c r="A8" s="2">
        <v>7</v>
      </c>
      <c r="B8" s="2" t="s">
        <v>8</v>
      </c>
      <c r="C8" s="2" t="str">
        <f>HYPERLINK("●灸法口訣指南web.xlsx")</f>
        <v>●灸法口訣指南web.xlsx</v>
      </c>
    </row>
    <row r="9" spans="1:3" x14ac:dyDescent="0.4">
      <c r="A9" s="2">
        <v>8</v>
      </c>
      <c r="B9" s="2" t="s">
        <v>9</v>
      </c>
      <c r="C9" s="2" t="str">
        <f>HYPERLINK("●経穴密語集web.xlsx")</f>
        <v>●経穴密語集web.xlsx</v>
      </c>
    </row>
    <row r="10" spans="1:3" x14ac:dyDescent="0.4">
      <c r="A10" s="2">
        <v>9</v>
      </c>
      <c r="B10" s="2" t="s">
        <v>10</v>
      </c>
      <c r="C10" s="2" t="str">
        <f>HYPERLINK("●広益鍼灸抜萃web.xlsx")</f>
        <v>●広益鍼灸抜萃web.xlsx</v>
      </c>
    </row>
    <row r="11" spans="1:3" x14ac:dyDescent="0.4">
      <c r="A11" s="2">
        <v>10</v>
      </c>
      <c r="B11" s="2" t="s">
        <v>11</v>
      </c>
      <c r="C11" s="2" t="str">
        <f>HYPERLINK("●校正引経訣web.xlsx")</f>
        <v>●校正引経訣web.xlsx</v>
      </c>
    </row>
    <row r="12" spans="1:3" x14ac:dyDescent="0.4">
      <c r="A12" s="2">
        <v>11</v>
      </c>
      <c r="B12" s="2" t="s">
        <v>12</v>
      </c>
      <c r="C12" s="2" t="str">
        <f>HYPERLINK("●三蔵弁解web.xlsx")</f>
        <v>●三蔵弁解web.xlsx</v>
      </c>
    </row>
    <row r="13" spans="1:3" x14ac:dyDescent="0.4">
      <c r="A13" s="2">
        <v>12</v>
      </c>
      <c r="B13" s="2" t="s">
        <v>13</v>
      </c>
      <c r="C13" s="2" t="str">
        <f>HYPERLINK("●十四経絡発揮和解web.xlsx")</f>
        <v>●十四経絡発揮和解web.xlsx</v>
      </c>
    </row>
    <row r="14" spans="1:3" x14ac:dyDescent="0.4">
      <c r="A14" s="2">
        <v>13</v>
      </c>
      <c r="B14" s="2" t="s">
        <v>14</v>
      </c>
      <c r="C14" s="2" t="str">
        <f>HYPERLINK("●人体図　岡本一抱子画人体図web.xlsx")</f>
        <v>●人体図　岡本一抱子画人体図web.xlsx</v>
      </c>
    </row>
    <row r="15" spans="1:3" x14ac:dyDescent="0.4">
      <c r="A15" s="2">
        <v>14</v>
      </c>
      <c r="B15" s="2" t="s">
        <v>15</v>
      </c>
      <c r="C15" s="2" t="str">
        <f>HYPERLINK("●素問諺解web.xlsx")</f>
        <v>●素問諺解web.xlsx</v>
      </c>
    </row>
    <row r="16" spans="1:3" x14ac:dyDescent="0.4">
      <c r="A16" s="2">
        <v>15</v>
      </c>
      <c r="B16" s="2" t="s">
        <v>16</v>
      </c>
      <c r="C16" s="2" t="str">
        <f>HYPERLINK("●銅人輸穴図　人体図web.xlsx")</f>
        <v>●銅人輸穴図　人体図web.xlsx</v>
      </c>
    </row>
    <row r="17" spans="1:3" x14ac:dyDescent="0.4">
      <c r="A17" s="2">
        <v>16</v>
      </c>
      <c r="B17" s="2" t="s">
        <v>17</v>
      </c>
      <c r="C17" s="2" t="str">
        <f>HYPERLINK("●内経奇経八脈詳解 と 経穴密語集　聖済総録と十四経発揮web.xlsx")</f>
        <v>●内経奇経八脈詳解 と 経穴密語集　聖済総録と十四経発揮web.xlsx</v>
      </c>
    </row>
    <row r="18" spans="1:3" x14ac:dyDescent="0.4">
      <c r="A18" s="2">
        <v>17</v>
      </c>
      <c r="B18" s="2" t="s">
        <v>18</v>
      </c>
      <c r="C18" s="2" t="str">
        <f>HYPERLINK("●難経本義諺解web.xlsx")</f>
        <v>●難経本義諺解web.xlsx</v>
      </c>
    </row>
    <row r="19" spans="1:3" x14ac:dyDescent="0.4">
      <c r="A19" s="2">
        <v>18</v>
      </c>
      <c r="B19" s="2" t="s">
        <v>19</v>
      </c>
      <c r="C19" s="2" t="str">
        <f>HYPERLINK("●万病回春指南：特に〈病名彙攷〉を中心にweb.xlsx")</f>
        <v>●万病回春指南：特に〈病名彙攷〉を中心にweb.xlsx</v>
      </c>
    </row>
    <row r="20" spans="1:3" x14ac:dyDescent="0.4">
      <c r="A20" s="2">
        <v>19</v>
      </c>
      <c r="B20" s="2" t="s">
        <v>20</v>
      </c>
      <c r="C20" s="2" t="str">
        <f>HYPERLINK("●万病回春病因指南web.xlsx")</f>
        <v>●万病回春病因指南web.xlsx</v>
      </c>
    </row>
    <row r="21" spans="1:3" x14ac:dyDescent="0.4">
      <c r="A21" s="2">
        <v>20</v>
      </c>
      <c r="B21" s="2" t="s">
        <v>21</v>
      </c>
      <c r="C21" s="2" t="str">
        <f>HYPERLINK("●万病回春脈法指南web.xlsx")</f>
        <v>●万病回春脈法指南web.xlsx</v>
      </c>
    </row>
    <row r="22" spans="1:3" x14ac:dyDescent="0.4">
      <c r="A22" s="2">
        <v>21</v>
      </c>
      <c r="B22" s="2" t="s">
        <v>22</v>
      </c>
      <c r="C22" s="2" t="str">
        <f>HYPERLINK("●鍼灸阿是要穴web.xlsx")</f>
        <v>●鍼灸阿是要穴web.xlsx</v>
      </c>
    </row>
    <row r="23" spans="1:3" x14ac:dyDescent="0.4">
      <c r="A23" s="2">
        <v>22</v>
      </c>
      <c r="B23" s="2" t="s">
        <v>23</v>
      </c>
      <c r="C23" s="2" t="str">
        <f>HYPERLINK("●鍼灸初心鈔　鍼灸溯洄集　高津敬節のコピーweb.xlsx")</f>
        <v>●鍼灸初心鈔　鍼灸溯洄集　高津敬節のコピーweb.xlsx</v>
      </c>
    </row>
    <row r="24" spans="1:3" x14ac:dyDescent="0.4">
      <c r="A24" s="2">
        <v>23</v>
      </c>
      <c r="B24" s="2" t="s">
        <v>24</v>
      </c>
      <c r="C24" s="2" t="str">
        <f>HYPERLINK("●鍼灸抜萃大成web.xlsx")</f>
        <v>●鍼灸抜萃大成web.xlsx</v>
      </c>
    </row>
    <row r="25" spans="1:3" x14ac:dyDescent="0.4">
      <c r="A25" s="2">
        <v>24</v>
      </c>
      <c r="B25" s="2" t="s">
        <v>25</v>
      </c>
      <c r="C25" s="2" t="str">
        <f>HYPERLINK("●鍼灸要旨web.xlsx")</f>
        <v>●鍼灸要旨web.xlsx</v>
      </c>
    </row>
    <row r="26" spans="1:3" x14ac:dyDescent="0.4">
      <c r="A26" s="2">
        <v>25</v>
      </c>
      <c r="B26" s="2" t="s">
        <v>26</v>
      </c>
      <c r="C26" s="2" t="str">
        <f>HYPERLINK("●鍼灸溯洄集　高津敬節web.xlsx")</f>
        <v>●鍼灸溯洄集　高津敬節web.xlsx</v>
      </c>
    </row>
  </sheetData>
  <sortState xmlns:xlrd2="http://schemas.microsoft.com/office/spreadsheetml/2017/richdata2" ref="B2:B26">
    <sortCondition ref="B2:B26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2024-11-17T13:38:49Z</dcterms:created>
  <dcterms:modified xsi:type="dcterms:W3CDTF">2024-11-17T14:41:21Z</dcterms:modified>
</cp:coreProperties>
</file>