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web\"/>
    </mc:Choice>
  </mc:AlternateContent>
  <xr:revisionPtr revIDLastSave="0" documentId="13_ncr:1_{5DF75900-ED10-4B31-897E-FC49B1190804}" xr6:coauthVersionLast="47" xr6:coauthVersionMax="47" xr10:uidLastSave="{00000000-0000-0000-0000-000000000000}"/>
  <bookViews>
    <workbookView xWindow="-120" yWindow="-120" windowWidth="29040" windowHeight="15840" xr2:uid="{F5CC5A85-20EA-4881-8460-09BAF42DD77E}"/>
  </bookViews>
  <sheets>
    <sheet name="Sheet1" sheetId="1" r:id="rId1"/>
    <sheet name="書誌情報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3" i="1" l="1"/>
  <c r="C382" i="1"/>
  <c r="C381" i="1"/>
  <c r="C380" i="1"/>
  <c r="C379" i="1"/>
  <c r="C378" i="1"/>
  <c r="C376" i="1"/>
  <c r="C375" i="1"/>
  <c r="C374" i="1"/>
  <c r="C373" i="1"/>
  <c r="C372" i="1"/>
  <c r="C371" i="1"/>
  <c r="C370" i="1"/>
  <c r="C369" i="1"/>
  <c r="C368" i="1"/>
  <c r="C366" i="1"/>
  <c r="C365" i="1"/>
  <c r="C364" i="1"/>
  <c r="C363" i="1"/>
  <c r="C362" i="1"/>
  <c r="C361" i="1"/>
  <c r="C360" i="1"/>
  <c r="C359" i="1"/>
  <c r="C358" i="1"/>
  <c r="C356" i="1"/>
  <c r="C355" i="1"/>
  <c r="C354" i="1"/>
  <c r="C353" i="1"/>
  <c r="C352" i="1"/>
  <c r="C351" i="1"/>
  <c r="C350" i="1"/>
  <c r="C349" i="1"/>
  <c r="C348" i="1"/>
  <c r="C347" i="1"/>
  <c r="C346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" i="1"/>
  <c r="C4" i="1"/>
  <c r="C5" i="1"/>
  <c r="C6" i="1"/>
  <c r="C7" i="1"/>
  <c r="C8" i="1"/>
  <c r="C9" i="1"/>
  <c r="C37" i="1"/>
  <c r="C62" i="1"/>
  <c r="C90" i="1"/>
  <c r="C136" i="1"/>
  <c r="C158" i="1"/>
  <c r="C172" i="1"/>
  <c r="C236" i="1"/>
  <c r="C280" i="1"/>
  <c r="C301" i="1"/>
  <c r="C321" i="1"/>
  <c r="C345" i="1"/>
  <c r="C357" i="1"/>
  <c r="C367" i="1"/>
  <c r="C377" i="1"/>
</calcChain>
</file>

<file path=xl/sharedStrings.xml><?xml version="1.0" encoding="utf-8"?>
<sst xmlns="http://schemas.openxmlformats.org/spreadsheetml/2006/main" count="435" uniqueCount="418">
  <si>
    <t>https://kokusho.nijl.ac.jp/biblio/100273166/</t>
  </si>
  <si>
    <t>総目録</t>
  </si>
  <si>
    <t>巻之上</t>
  </si>
  <si>
    <t>督脈</t>
  </si>
  <si>
    <t>任脈</t>
  </si>
  <si>
    <t>腎経</t>
  </si>
  <si>
    <t>足陽明胃経</t>
  </si>
  <si>
    <t>足太陰脾経</t>
  </si>
  <si>
    <t>足厥陰肝経</t>
  </si>
  <si>
    <t>足太陽膀胱経</t>
  </si>
  <si>
    <t>足少陽胆経</t>
  </si>
  <si>
    <t>手陽明大腸経</t>
  </si>
  <si>
    <t>手太陽小腸経</t>
  </si>
  <si>
    <t>手少陽三焦経</t>
  </si>
  <si>
    <t>手太陰肺経</t>
  </si>
  <si>
    <t>手厥陰心包経</t>
  </si>
  <si>
    <t>手少陰心経</t>
  </si>
  <si>
    <t>奇経八脈</t>
  </si>
  <si>
    <t>十四経絡引総論</t>
    <rPh sb="5" eb="7">
      <t>ソウロン</t>
    </rPh>
    <phoneticPr fontId="1"/>
  </si>
  <si>
    <t>十四経絡引之弁</t>
    <rPh sb="5" eb="6">
      <t>ノ</t>
    </rPh>
    <rPh sb="6" eb="7">
      <t>ベン</t>
    </rPh>
    <phoneticPr fontId="1"/>
  </si>
  <si>
    <t>医学至要鈔</t>
    <rPh sb="0" eb="2">
      <t>イガク</t>
    </rPh>
    <rPh sb="2" eb="3">
      <t>イタ</t>
    </rPh>
    <rPh sb="3" eb="4">
      <t>カナメ</t>
    </rPh>
    <rPh sb="4" eb="5">
      <t>ソウ</t>
    </rPh>
    <phoneticPr fontId="1"/>
  </si>
  <si>
    <t>書誌ID　100273166</t>
  </si>
  <si>
    <t>種別　マイクロ／デジタル</t>
  </si>
  <si>
    <t>標目書名　醫學至要杪（いがくしようしょう）（Igakushiyoushou），Ａ</t>
  </si>
  <si>
    <t>記載書名</t>
  </si>
  <si>
    <t>1．十四經（じゅうしけい）（Juushikei），柱</t>
  </si>
  <si>
    <t>2．医学至要鈔（いがくしようしょう）（Igakushiyoushou），Ｈ</t>
  </si>
  <si>
    <t>巻数　巻之上下</t>
  </si>
  <si>
    <t>刊写　刊</t>
  </si>
  <si>
    <t>形態　２３ｃｍ</t>
  </si>
  <si>
    <t>冊数　２冊</t>
  </si>
  <si>
    <t>伝来　（印記）「新甫」「貫之堂蔵書印」。</t>
  </si>
  <si>
    <t>書誌注記　〈書〉頭注あり。</t>
  </si>
  <si>
    <t>コレクション　東京大学総合図書館，一般，V11:769</t>
  </si>
  <si>
    <t>目録分類・データソース情報</t>
  </si>
  <si>
    <t>デジタル請求記号</t>
  </si>
  <si>
    <t>ＤＩＧ－ＴＯＫＹ－００２３８</t>
  </si>
  <si>
    <t>コマ数　121</t>
  </si>
  <si>
    <t>URI　https://kokusho.nijl.ac.jp/biblio/100273166/</t>
  </si>
  <si>
    <t>著作情報</t>
  </si>
  <si>
    <t>著作ID　991855</t>
  </si>
  <si>
    <t>統一書名　医学至要鈔（いがくしようしょう）（Igakushiyoushou）</t>
  </si>
  <si>
    <t>巻冊　正編二巻三冊・続編三巻三冊</t>
  </si>
  <si>
    <t>別書名　[ 1 ] 十四経経引之辨（ じゅうしけいけいびきのべん ）（Juushikeikeibikinoben）</t>
  </si>
  <si>
    <t>著者　竜雲軒（Ryuuunken）</t>
  </si>
  <si>
    <t>分類　医学</t>
  </si>
  <si>
    <t>成立年　正編元禄一二・続編同一六刊</t>
  </si>
  <si>
    <t>国書データベース</t>
    <rPh sb="0" eb="2">
      <t>コクショ</t>
    </rPh>
    <phoneticPr fontId="1"/>
  </si>
  <si>
    <t>書誌情報</t>
    <phoneticPr fontId="1"/>
  </si>
  <si>
    <t>長強</t>
  </si>
  <si>
    <t>腰兪</t>
  </si>
  <si>
    <t>腰陽関</t>
  </si>
  <si>
    <t>命門</t>
  </si>
  <si>
    <t>懸枢</t>
  </si>
  <si>
    <t>脊中</t>
  </si>
  <si>
    <t>筋縮</t>
  </si>
  <si>
    <t>至陽</t>
  </si>
  <si>
    <t>霊台</t>
  </si>
  <si>
    <t>神道</t>
  </si>
  <si>
    <t>身柱</t>
  </si>
  <si>
    <t>陶道</t>
  </si>
  <si>
    <t>大椎</t>
  </si>
  <si>
    <t>瘂門</t>
  </si>
  <si>
    <t>風府</t>
  </si>
  <si>
    <t>脳戸</t>
  </si>
  <si>
    <t>強間</t>
  </si>
  <si>
    <t>後頂</t>
  </si>
  <si>
    <t>百会</t>
  </si>
  <si>
    <t>前頂</t>
  </si>
  <si>
    <t>顖会</t>
    <phoneticPr fontId="3"/>
  </si>
  <si>
    <t>上星</t>
  </si>
  <si>
    <t>神庭</t>
  </si>
  <si>
    <t>素髎</t>
  </si>
  <si>
    <t>水溝</t>
    <phoneticPr fontId="3"/>
  </si>
  <si>
    <t>兌端</t>
  </si>
  <si>
    <t>齦交</t>
    <phoneticPr fontId="3"/>
  </si>
  <si>
    <t>会陰</t>
  </si>
  <si>
    <t>曲骨</t>
  </si>
  <si>
    <t>中極</t>
  </si>
  <si>
    <t>関元</t>
  </si>
  <si>
    <t>石門</t>
  </si>
  <si>
    <t>気海</t>
  </si>
  <si>
    <t>陰交</t>
  </si>
  <si>
    <t>神闕</t>
  </si>
  <si>
    <t>水分</t>
  </si>
  <si>
    <t>下脘</t>
  </si>
  <si>
    <t>建里</t>
  </si>
  <si>
    <t>中脘</t>
  </si>
  <si>
    <t>上脘</t>
  </si>
  <si>
    <t>巨闕</t>
  </si>
  <si>
    <t>鳩尾</t>
  </si>
  <si>
    <t>中庭</t>
  </si>
  <si>
    <t>膻中</t>
  </si>
  <si>
    <t>玉堂</t>
  </si>
  <si>
    <t>紫宮</t>
  </si>
  <si>
    <t>華蓋</t>
  </si>
  <si>
    <t>璇璣</t>
  </si>
  <si>
    <t>天突</t>
  </si>
  <si>
    <t>廉泉</t>
  </si>
  <si>
    <t>承漿</t>
  </si>
  <si>
    <t>湧泉</t>
  </si>
  <si>
    <t>然谷</t>
  </si>
  <si>
    <r>
      <t>太</t>
    </r>
    <r>
      <rPr>
        <sz val="11"/>
        <color theme="1"/>
        <rFont val="游ゴシック"/>
        <family val="2"/>
        <charset val="128"/>
        <scheme val="minor"/>
      </rPr>
      <t>渓</t>
    </r>
    <rPh sb="1" eb="2">
      <t>ケイ</t>
    </rPh>
    <phoneticPr fontId="3"/>
  </si>
  <si>
    <r>
      <t>大</t>
    </r>
    <r>
      <rPr>
        <sz val="11"/>
        <color theme="1"/>
        <rFont val="游ゴシック"/>
        <family val="2"/>
        <charset val="128"/>
        <scheme val="minor"/>
      </rPr>
      <t>鍾</t>
    </r>
    <rPh sb="0" eb="2">
      <t>ダイショウ</t>
    </rPh>
    <phoneticPr fontId="3"/>
  </si>
  <si>
    <t>照海</t>
  </si>
  <si>
    <t>水泉</t>
  </si>
  <si>
    <t>復溜</t>
  </si>
  <si>
    <t>交信</t>
  </si>
  <si>
    <t>築賓</t>
  </si>
  <si>
    <t>陰谷</t>
  </si>
  <si>
    <t>横骨</t>
  </si>
  <si>
    <t>大赫</t>
  </si>
  <si>
    <t>気穴</t>
  </si>
  <si>
    <t>四満</t>
  </si>
  <si>
    <t>中注</t>
  </si>
  <si>
    <t>肓兪</t>
  </si>
  <si>
    <t>商曲</t>
  </si>
  <si>
    <t>石関</t>
  </si>
  <si>
    <t>陰都</t>
  </si>
  <si>
    <t>腹通谷</t>
  </si>
  <si>
    <t>幽門</t>
  </si>
  <si>
    <t>歩廊</t>
  </si>
  <si>
    <t>神封</t>
  </si>
  <si>
    <t>霊墟</t>
  </si>
  <si>
    <t>神蔵</t>
  </si>
  <si>
    <t>彧中</t>
  </si>
  <si>
    <t>兪府</t>
  </si>
  <si>
    <t>承泣</t>
  </si>
  <si>
    <t>四白</t>
  </si>
  <si>
    <t>巨髎</t>
  </si>
  <si>
    <t>地倉</t>
  </si>
  <si>
    <t>大迎</t>
  </si>
  <si>
    <t>頬車</t>
  </si>
  <si>
    <t>下関</t>
  </si>
  <si>
    <t>頭維</t>
  </si>
  <si>
    <t>人迎</t>
  </si>
  <si>
    <t>水突</t>
  </si>
  <si>
    <t>気舎</t>
  </si>
  <si>
    <t>気戸</t>
  </si>
  <si>
    <t>庫房</t>
  </si>
  <si>
    <t>屋翳</t>
  </si>
  <si>
    <t>膺窓</t>
  </si>
  <si>
    <t>乳中</t>
  </si>
  <si>
    <t>乳根</t>
  </si>
  <si>
    <t>不容</t>
  </si>
  <si>
    <t>承満</t>
  </si>
  <si>
    <t>梁門</t>
  </si>
  <si>
    <t>関門</t>
  </si>
  <si>
    <t>太乙</t>
    <phoneticPr fontId="3"/>
  </si>
  <si>
    <t>滑肉門</t>
  </si>
  <si>
    <t>天枢</t>
  </si>
  <si>
    <t>外陵</t>
  </si>
  <si>
    <t>大巨</t>
  </si>
  <si>
    <t>水道</t>
  </si>
  <si>
    <t>帰来</t>
  </si>
  <si>
    <t>気衝</t>
  </si>
  <si>
    <t>髀関</t>
  </si>
  <si>
    <t>伏兎</t>
  </si>
  <si>
    <t>陰市</t>
  </si>
  <si>
    <t>梁丘</t>
  </si>
  <si>
    <t>犢鼻</t>
  </si>
  <si>
    <t>足三里</t>
  </si>
  <si>
    <t>上巨虚</t>
  </si>
  <si>
    <t>条口</t>
  </si>
  <si>
    <t>下巨虚</t>
  </si>
  <si>
    <t>豊隆</t>
  </si>
  <si>
    <r>
      <t>解</t>
    </r>
    <r>
      <rPr>
        <sz val="11"/>
        <color theme="1"/>
        <rFont val="游ゴシック"/>
        <family val="2"/>
        <charset val="128"/>
        <scheme val="minor"/>
      </rPr>
      <t>渓</t>
    </r>
    <rPh sb="1" eb="2">
      <t>ケイ</t>
    </rPh>
    <phoneticPr fontId="3"/>
  </si>
  <si>
    <t>衝陽</t>
  </si>
  <si>
    <t>陥谷</t>
  </si>
  <si>
    <t>内庭</t>
  </si>
  <si>
    <t>厲兌</t>
  </si>
  <si>
    <t>隠白</t>
  </si>
  <si>
    <t>大都</t>
  </si>
  <si>
    <t>太白</t>
  </si>
  <si>
    <t>公孫</t>
  </si>
  <si>
    <t>商丘</t>
  </si>
  <si>
    <t>三陰交</t>
  </si>
  <si>
    <t>漏谷</t>
  </si>
  <si>
    <t>地機</t>
  </si>
  <si>
    <t>陰陵泉</t>
  </si>
  <si>
    <t>血海</t>
  </si>
  <si>
    <t>箕門</t>
  </si>
  <si>
    <t>衝門</t>
  </si>
  <si>
    <t>府舎</t>
  </si>
  <si>
    <t>腹結</t>
  </si>
  <si>
    <t>大横</t>
  </si>
  <si>
    <t>腹哀</t>
  </si>
  <si>
    <t>食竇</t>
  </si>
  <si>
    <r>
      <t>天</t>
    </r>
    <r>
      <rPr>
        <sz val="11"/>
        <color theme="1"/>
        <rFont val="游ゴシック"/>
        <family val="2"/>
        <charset val="128"/>
        <scheme val="minor"/>
      </rPr>
      <t>渓</t>
    </r>
    <rPh sb="1" eb="2">
      <t>ケイ</t>
    </rPh>
    <phoneticPr fontId="3"/>
  </si>
  <si>
    <t>胸郷</t>
  </si>
  <si>
    <t>周栄</t>
  </si>
  <si>
    <t>大包</t>
  </si>
  <si>
    <t>大敦</t>
  </si>
  <si>
    <t>行間</t>
  </si>
  <si>
    <t>太衝</t>
  </si>
  <si>
    <t>中封</t>
  </si>
  <si>
    <t>蠡溝</t>
  </si>
  <si>
    <t>中都</t>
  </si>
  <si>
    <t>膝関</t>
  </si>
  <si>
    <t>曲泉</t>
  </si>
  <si>
    <t>陰包</t>
  </si>
  <si>
    <t>足五里</t>
  </si>
  <si>
    <t>陰廉</t>
  </si>
  <si>
    <t>章門</t>
  </si>
  <si>
    <t>期門</t>
  </si>
  <si>
    <t>睛明</t>
  </si>
  <si>
    <t>攅竹</t>
  </si>
  <si>
    <t>曲差</t>
  </si>
  <si>
    <t>五処</t>
  </si>
  <si>
    <t>承光</t>
  </si>
  <si>
    <t>通天</t>
  </si>
  <si>
    <t>絡却</t>
  </si>
  <si>
    <t>玉枕</t>
  </si>
  <si>
    <t>天柱</t>
  </si>
  <si>
    <t>大杼</t>
  </si>
  <si>
    <t>風門</t>
  </si>
  <si>
    <t>肺兪</t>
  </si>
  <si>
    <t>厥陰兪</t>
  </si>
  <si>
    <t>心兪</t>
  </si>
  <si>
    <t>膈兪</t>
  </si>
  <si>
    <t>肝兪</t>
  </si>
  <si>
    <t>胆兪</t>
  </si>
  <si>
    <t>脾兪</t>
  </si>
  <si>
    <t>胃兪</t>
  </si>
  <si>
    <t>三焦兪</t>
  </si>
  <si>
    <t>腎兪</t>
  </si>
  <si>
    <t>大腸兪</t>
  </si>
  <si>
    <t>小腸兪</t>
  </si>
  <si>
    <t>膀胱兪</t>
  </si>
  <si>
    <t>中膂兪</t>
    <phoneticPr fontId="3"/>
  </si>
  <si>
    <t>白環兪</t>
  </si>
  <si>
    <t>上髎</t>
  </si>
  <si>
    <t>次髎</t>
  </si>
  <si>
    <t>中髎</t>
  </si>
  <si>
    <t>下髎</t>
  </si>
  <si>
    <t>会陽</t>
  </si>
  <si>
    <t>承扶</t>
  </si>
  <si>
    <t>殷門</t>
  </si>
  <si>
    <t>浮郄</t>
  </si>
  <si>
    <t>委陽</t>
  </si>
  <si>
    <t>委中</t>
  </si>
  <si>
    <t>附分</t>
  </si>
  <si>
    <t>魄戸</t>
  </si>
  <si>
    <t>膏肓</t>
  </si>
  <si>
    <t>神堂</t>
  </si>
  <si>
    <r>
      <t>譩</t>
    </r>
    <r>
      <rPr>
        <sz val="11"/>
        <color theme="1"/>
        <rFont val="游ゴシック"/>
        <family val="2"/>
        <charset val="128"/>
        <scheme val="minor"/>
      </rPr>
      <t>譆</t>
    </r>
  </si>
  <si>
    <t>膈関</t>
  </si>
  <si>
    <t>魂門</t>
  </si>
  <si>
    <t>陽綱</t>
  </si>
  <si>
    <t>意舎</t>
  </si>
  <si>
    <t>胃倉</t>
  </si>
  <si>
    <t>肓門</t>
  </si>
  <si>
    <t>志室</t>
  </si>
  <si>
    <t>胞肓</t>
  </si>
  <si>
    <t>秩辺</t>
  </si>
  <si>
    <t>合陽</t>
  </si>
  <si>
    <t>承筋</t>
  </si>
  <si>
    <t>承山</t>
  </si>
  <si>
    <t>飛揚</t>
  </si>
  <si>
    <t>跗陽</t>
  </si>
  <si>
    <t>崑崙</t>
  </si>
  <si>
    <t>僕参</t>
    <phoneticPr fontId="3"/>
  </si>
  <si>
    <t>申脈</t>
  </si>
  <si>
    <t>金門</t>
  </si>
  <si>
    <t>京骨</t>
  </si>
  <si>
    <t>束骨</t>
  </si>
  <si>
    <t>足通谷</t>
  </si>
  <si>
    <t>至陰</t>
  </si>
  <si>
    <t>瞳子髎</t>
  </si>
  <si>
    <t>聴会</t>
  </si>
  <si>
    <t>上関</t>
    <phoneticPr fontId="3"/>
  </si>
  <si>
    <t>頷厭</t>
  </si>
  <si>
    <t>懸顱</t>
  </si>
  <si>
    <t>懸釐</t>
  </si>
  <si>
    <t>曲鬢</t>
  </si>
  <si>
    <t>率谷</t>
  </si>
  <si>
    <t>天衝</t>
  </si>
  <si>
    <t>浮白</t>
  </si>
  <si>
    <t>頭竅陰</t>
  </si>
  <si>
    <t>完骨</t>
  </si>
  <si>
    <t>本神</t>
  </si>
  <si>
    <t>陽白</t>
  </si>
  <si>
    <t>頭臨泣</t>
  </si>
  <si>
    <t>目窓</t>
  </si>
  <si>
    <t>正営</t>
    <phoneticPr fontId="3"/>
  </si>
  <si>
    <t>承霊</t>
  </si>
  <si>
    <t>脳空</t>
  </si>
  <si>
    <t>風池</t>
  </si>
  <si>
    <t>肩井</t>
  </si>
  <si>
    <t>環跳</t>
  </si>
  <si>
    <t>淵腋</t>
  </si>
  <si>
    <t>輒筋</t>
  </si>
  <si>
    <t>日月</t>
  </si>
  <si>
    <t>京門</t>
  </si>
  <si>
    <t>帯脈</t>
  </si>
  <si>
    <t>五枢</t>
  </si>
  <si>
    <t>維道</t>
  </si>
  <si>
    <t>居髎</t>
  </si>
  <si>
    <t>中瀆</t>
  </si>
  <si>
    <t>足陽関</t>
  </si>
  <si>
    <t>陽陵泉</t>
  </si>
  <si>
    <t>陽交</t>
  </si>
  <si>
    <t>外丘</t>
    <phoneticPr fontId="3"/>
  </si>
  <si>
    <t>光明</t>
  </si>
  <si>
    <t>陽輔</t>
  </si>
  <si>
    <t>懸鍾</t>
  </si>
  <si>
    <t>丘墟</t>
  </si>
  <si>
    <t>足臨泣</t>
  </si>
  <si>
    <t>地五会</t>
  </si>
  <si>
    <r>
      <t>侠</t>
    </r>
    <r>
      <rPr>
        <sz val="11"/>
        <color theme="1"/>
        <rFont val="游ゴシック"/>
        <family val="2"/>
        <charset val="128"/>
        <scheme val="minor"/>
      </rPr>
      <t>渓</t>
    </r>
    <rPh sb="1" eb="2">
      <t>ケイ</t>
    </rPh>
    <phoneticPr fontId="3"/>
  </si>
  <si>
    <t>足竅陰</t>
  </si>
  <si>
    <t>商陽</t>
  </si>
  <si>
    <t>二間</t>
  </si>
  <si>
    <t>三間</t>
  </si>
  <si>
    <t>合谷</t>
  </si>
  <si>
    <r>
      <t>陽</t>
    </r>
    <r>
      <rPr>
        <sz val="11"/>
        <color theme="1"/>
        <rFont val="游ゴシック"/>
        <family val="2"/>
        <charset val="128"/>
        <scheme val="minor"/>
      </rPr>
      <t>渓</t>
    </r>
    <rPh sb="1" eb="2">
      <t>ケイ</t>
    </rPh>
    <phoneticPr fontId="3"/>
  </si>
  <si>
    <t>偏歴</t>
  </si>
  <si>
    <t>温溜</t>
    <phoneticPr fontId="3"/>
  </si>
  <si>
    <t>下廉</t>
  </si>
  <si>
    <t>上廉</t>
  </si>
  <si>
    <t>手三里</t>
  </si>
  <si>
    <t>曲池</t>
  </si>
  <si>
    <t>肘髎</t>
    <phoneticPr fontId="3"/>
  </si>
  <si>
    <t>手五里</t>
  </si>
  <si>
    <t>臂臑</t>
  </si>
  <si>
    <t>肩髃</t>
  </si>
  <si>
    <t>巨骨</t>
  </si>
  <si>
    <t>天鼎</t>
  </si>
  <si>
    <t>扶突</t>
    <phoneticPr fontId="3"/>
  </si>
  <si>
    <t>禾髎</t>
  </si>
  <si>
    <t>迎香</t>
    <phoneticPr fontId="3"/>
  </si>
  <si>
    <t>少沢</t>
  </si>
  <si>
    <t>前谷</t>
  </si>
  <si>
    <r>
      <t>後</t>
    </r>
    <r>
      <rPr>
        <sz val="11"/>
        <color theme="1"/>
        <rFont val="游ゴシック"/>
        <family val="2"/>
        <charset val="128"/>
        <scheme val="minor"/>
      </rPr>
      <t>渓</t>
    </r>
    <rPh sb="1" eb="2">
      <t>ケイ</t>
    </rPh>
    <phoneticPr fontId="3"/>
  </si>
  <si>
    <t>腕骨</t>
  </si>
  <si>
    <t>陽谷</t>
  </si>
  <si>
    <t>養老</t>
  </si>
  <si>
    <t>支正</t>
  </si>
  <si>
    <t>小海</t>
  </si>
  <si>
    <t>肩貞</t>
  </si>
  <si>
    <t>臑兪</t>
  </si>
  <si>
    <t>天宗</t>
  </si>
  <si>
    <t>秉風</t>
    <phoneticPr fontId="3"/>
  </si>
  <si>
    <t>曲垣</t>
  </si>
  <si>
    <t>肩外兪</t>
  </si>
  <si>
    <t>肩中兪</t>
  </si>
  <si>
    <t>天窓</t>
  </si>
  <si>
    <t>天容</t>
  </si>
  <si>
    <t>顴髎</t>
    <rPh sb="0" eb="2">
      <t>ケンリョウ</t>
    </rPh>
    <phoneticPr fontId="3"/>
  </si>
  <si>
    <t>聴宮</t>
  </si>
  <si>
    <t>関衝</t>
  </si>
  <si>
    <t>液門</t>
  </si>
  <si>
    <t>中渚</t>
  </si>
  <si>
    <t>陽池</t>
  </si>
  <si>
    <t>外関</t>
  </si>
  <si>
    <t>支溝</t>
  </si>
  <si>
    <t>会宗</t>
  </si>
  <si>
    <t>三陽絡</t>
  </si>
  <si>
    <t>四瀆</t>
  </si>
  <si>
    <t>天井</t>
  </si>
  <si>
    <t>清冷淵</t>
  </si>
  <si>
    <t>消濼</t>
  </si>
  <si>
    <t>臑会</t>
  </si>
  <si>
    <t>肩髎</t>
  </si>
  <si>
    <t>天髎</t>
  </si>
  <si>
    <t>天牖</t>
  </si>
  <si>
    <t>翳風</t>
  </si>
  <si>
    <t>瘈脈</t>
  </si>
  <si>
    <t>顱息</t>
  </si>
  <si>
    <t>角孫</t>
  </si>
  <si>
    <t>耳門</t>
  </si>
  <si>
    <t>和髎</t>
  </si>
  <si>
    <r>
      <t>糸</t>
    </r>
    <r>
      <rPr>
        <sz val="11"/>
        <color theme="1"/>
        <rFont val="游ゴシック"/>
        <family val="2"/>
        <charset val="128"/>
        <scheme val="minor"/>
      </rPr>
      <t>竹空</t>
    </r>
    <rPh sb="0" eb="1">
      <t>イト</t>
    </rPh>
    <phoneticPr fontId="3"/>
  </si>
  <si>
    <t>中府</t>
    <phoneticPr fontId="3"/>
  </si>
  <si>
    <t>雲門</t>
  </si>
  <si>
    <t>天府</t>
  </si>
  <si>
    <t>侠白</t>
  </si>
  <si>
    <t>尺沢</t>
  </si>
  <si>
    <t>孔最</t>
  </si>
  <si>
    <t>経渠</t>
  </si>
  <si>
    <t>太淵</t>
  </si>
  <si>
    <t>魚際</t>
    <phoneticPr fontId="3"/>
  </si>
  <si>
    <t>少商</t>
  </si>
  <si>
    <t>天池</t>
  </si>
  <si>
    <t>天泉</t>
  </si>
  <si>
    <t>曲沢</t>
  </si>
  <si>
    <t>郄門</t>
  </si>
  <si>
    <t>間使</t>
  </si>
  <si>
    <t>内関</t>
  </si>
  <si>
    <t>大陵</t>
  </si>
  <si>
    <t>労宮</t>
  </si>
  <si>
    <t>中衝</t>
  </si>
  <si>
    <t>極泉</t>
  </si>
  <si>
    <t>青霊</t>
  </si>
  <si>
    <t>少海</t>
  </si>
  <si>
    <t>霊道</t>
  </si>
  <si>
    <t>通里</t>
  </si>
  <si>
    <t>陰郄</t>
  </si>
  <si>
    <t>神門</t>
  </si>
  <si>
    <t>少府</t>
  </si>
  <si>
    <t>少衝</t>
  </si>
  <si>
    <t>陰蹻脈</t>
    <rPh sb="0" eb="3">
      <t>インキョウミャク</t>
    </rPh>
    <phoneticPr fontId="1"/>
  </si>
  <si>
    <t>陰維脈</t>
    <rPh sb="0" eb="3">
      <t>インイミャク</t>
    </rPh>
    <phoneticPr fontId="1"/>
  </si>
  <si>
    <t>帯脈</t>
    <rPh sb="0" eb="2">
      <t>タ＠</t>
    </rPh>
    <phoneticPr fontId="1"/>
  </si>
  <si>
    <t>陽蹻脈</t>
    <rPh sb="0" eb="3">
      <t>ヨウキョウミャク</t>
    </rPh>
    <phoneticPr fontId="1"/>
  </si>
  <si>
    <t>陽維脈</t>
    <rPh sb="0" eb="1">
      <t>ヨウ</t>
    </rPh>
    <phoneticPr fontId="1"/>
  </si>
  <si>
    <t>衝脈</t>
    <rPh sb="0" eb="2">
      <t>ショウミャク</t>
    </rPh>
    <phoneticPr fontId="1"/>
  </si>
  <si>
    <t>標目書名</t>
  </si>
  <si>
    <t>醫學至要杪（いがくしようしょう）（Igakushiyoushou），Ａ</t>
  </si>
  <si>
    <t>伝来</t>
  </si>
  <si>
    <t>（印記）「新甫」「貫之堂蔵書印」。</t>
  </si>
  <si>
    <t>URI</t>
  </si>
  <si>
    <t>統一書名</t>
  </si>
  <si>
    <t>医学至要鈔（いがくしようしょう）（Igakushiyoushou）</t>
  </si>
  <si>
    <t>欠盆</t>
    <phoneticPr fontId="3"/>
  </si>
  <si>
    <t>列欠</t>
    <rPh sb="1" eb="2">
      <t>ケツ</t>
    </rPh>
    <phoneticPr fontId="3"/>
  </si>
  <si>
    <r>
      <t>骨度之</t>
    </r>
    <r>
      <rPr>
        <sz val="11"/>
        <color rgb="FFFF0000"/>
        <rFont val="游ゴシック"/>
        <family val="3"/>
        <charset val="128"/>
        <scheme val="minor"/>
      </rPr>
      <t>四図</t>
    </r>
    <rPh sb="2" eb="3">
      <t>ノ</t>
    </rPh>
    <phoneticPr fontId="1"/>
  </si>
  <si>
    <r>
      <t>先生経穴之</t>
    </r>
    <r>
      <rPr>
        <sz val="11"/>
        <color rgb="FFFF0000"/>
        <rFont val="游ゴシック"/>
        <family val="3"/>
        <charset val="128"/>
        <scheme val="minor"/>
      </rPr>
      <t>八図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</si>
</sst>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HT_CJK+"/>
      <family val="3"/>
      <charset val="134"/>
    </font>
    <font>
      <b/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3" fontId="0" fillId="0" borderId="0" xfId="0" applyNumberFormat="1">
      <alignment vertical="center"/>
    </xf>
    <xf numFmtId="0" fontId="0" fillId="3" borderId="0" xfId="0" applyFill="1">
      <alignment vertical="center"/>
    </xf>
    <xf numFmtId="49" fontId="0" fillId="0" borderId="1" xfId="0" applyNumberFormat="1" applyBorder="1">
      <alignment vertical="center"/>
    </xf>
    <xf numFmtId="49" fontId="4" fillId="0" borderId="1" xfId="0" applyNumberFormat="1" applyFont="1" applyBorder="1">
      <alignment vertical="center"/>
    </xf>
    <xf numFmtId="49" fontId="5" fillId="0" borderId="1" xfId="0" applyNumberFormat="1" applyFont="1" applyBorder="1">
      <alignment vertical="center"/>
    </xf>
    <xf numFmtId="0" fontId="2" fillId="0" borderId="1" xfId="1" applyBorder="1">
      <alignment vertical="center"/>
    </xf>
    <xf numFmtId="49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6" fillId="3" borderId="1" xfId="0" applyFont="1" applyFill="1" applyBorder="1">
      <alignment vertical="center"/>
    </xf>
    <xf numFmtId="49" fontId="7" fillId="0" borderId="1" xfId="0" applyNumberFormat="1" applyFont="1" applyBorder="1">
      <alignment vertical="center"/>
    </xf>
    <xf numFmtId="0" fontId="6" fillId="2" borderId="1" xfId="0" applyFont="1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BA1EA-B698-4DCB-A4D5-B071A3010A92}">
  <dimension ref="A1:C410"/>
  <sheetViews>
    <sheetView tabSelected="1" zoomScale="205" zoomScaleNormal="205" workbookViewId="0">
      <selection activeCell="A2" sqref="A2"/>
    </sheetView>
  </sheetViews>
  <sheetFormatPr defaultRowHeight="18.75"/>
  <cols>
    <col min="1" max="1" width="19" customWidth="1"/>
    <col min="3" max="3" width="42.125" customWidth="1"/>
  </cols>
  <sheetData>
    <row r="1" spans="1:3">
      <c r="A1" s="11" t="s">
        <v>20</v>
      </c>
      <c r="B1" s="1"/>
      <c r="C1" s="1"/>
    </row>
    <row r="2" spans="1:3">
      <c r="A2" s="1"/>
      <c r="B2" s="1"/>
      <c r="C2" s="1" t="s">
        <v>0</v>
      </c>
    </row>
    <row r="3" spans="1:3">
      <c r="A3" s="1" t="s">
        <v>1</v>
      </c>
      <c r="B3" s="1">
        <v>7</v>
      </c>
      <c r="C3" s="1" t="str">
        <f>HYPERLINK("https://kokusho.nijl.ac.jp/biblio/100273166/7")</f>
        <v>https://kokusho.nijl.ac.jp/biblio/100273166/7</v>
      </c>
    </row>
    <row r="4" spans="1:3">
      <c r="A4" s="1" t="s">
        <v>2</v>
      </c>
      <c r="B4" s="1">
        <v>7</v>
      </c>
      <c r="C4" s="1" t="str">
        <f>HYPERLINK("https://kokusho.nijl.ac.jp/biblio/100273166/7")</f>
        <v>https://kokusho.nijl.ac.jp/biblio/100273166/7</v>
      </c>
    </row>
    <row r="5" spans="1:3">
      <c r="A5" s="13" t="s">
        <v>18</v>
      </c>
      <c r="B5" s="1">
        <v>8</v>
      </c>
      <c r="C5" s="1" t="str">
        <f>HYPERLINK("https://kokusho.nijl.ac.jp/biblio/100273166/8")</f>
        <v>https://kokusho.nijl.ac.jp/biblio/100273166/8</v>
      </c>
    </row>
    <row r="6" spans="1:3">
      <c r="A6" s="1" t="s">
        <v>416</v>
      </c>
      <c r="B6" s="1">
        <v>20</v>
      </c>
      <c r="C6" s="1" t="str">
        <f>HYPERLINK("https://kokusho.nijl.ac.jp/biblio/100273166/20")</f>
        <v>https://kokusho.nijl.ac.jp/biblio/100273166/20</v>
      </c>
    </row>
    <row r="7" spans="1:3">
      <c r="A7" s="1" t="s">
        <v>417</v>
      </c>
      <c r="B7" s="1">
        <v>22</v>
      </c>
      <c r="C7" s="1" t="str">
        <f>HYPERLINK("https://kokusho.nijl.ac.jp/biblio/100273166/22")</f>
        <v>https://kokusho.nijl.ac.jp/biblio/100273166/22</v>
      </c>
    </row>
    <row r="8" spans="1:3">
      <c r="A8" s="13" t="s">
        <v>19</v>
      </c>
      <c r="B8" s="1">
        <v>26</v>
      </c>
      <c r="C8" s="1" t="str">
        <f>HYPERLINK("https://kokusho.nijl.ac.jp/biblio/100273166/26")</f>
        <v>https://kokusho.nijl.ac.jp/biblio/100273166/26</v>
      </c>
    </row>
    <row r="9" spans="1:3">
      <c r="A9" s="2" t="s">
        <v>3</v>
      </c>
      <c r="B9" s="1">
        <v>26</v>
      </c>
      <c r="C9" s="1" t="str">
        <f>HYPERLINK("https://kokusho.nijl.ac.jp/biblio/100273166/26")</f>
        <v>https://kokusho.nijl.ac.jp/biblio/100273166/26</v>
      </c>
    </row>
    <row r="10" spans="1:3">
      <c r="A10" s="5" t="s">
        <v>49</v>
      </c>
      <c r="B10" s="1">
        <v>26</v>
      </c>
      <c r="C10" s="1" t="str">
        <f>HYPERLINK("https://kokusho.nijl.ac.jp/biblio/100273166/26")</f>
        <v>https://kokusho.nijl.ac.jp/biblio/100273166/26</v>
      </c>
    </row>
    <row r="11" spans="1:3">
      <c r="A11" s="5" t="s">
        <v>50</v>
      </c>
      <c r="B11" s="1">
        <v>27</v>
      </c>
      <c r="C11" s="1" t="str">
        <f>HYPERLINK("https://kokusho.nijl.ac.jp/biblio/100273166/27")</f>
        <v>https://kokusho.nijl.ac.jp/biblio/100273166/27</v>
      </c>
    </row>
    <row r="12" spans="1:3">
      <c r="A12" s="5" t="s">
        <v>51</v>
      </c>
      <c r="B12" s="1">
        <v>27</v>
      </c>
      <c r="C12" s="1" t="str">
        <f>HYPERLINK("https://kokusho.nijl.ac.jp/biblio/100273166/27")</f>
        <v>https://kokusho.nijl.ac.jp/biblio/100273166/27</v>
      </c>
    </row>
    <row r="13" spans="1:3">
      <c r="A13" s="5" t="s">
        <v>52</v>
      </c>
      <c r="B13" s="1">
        <v>27</v>
      </c>
      <c r="C13" s="1" t="str">
        <f>HYPERLINK("https://kokusho.nijl.ac.jp/biblio/100273166/27")</f>
        <v>https://kokusho.nijl.ac.jp/biblio/100273166/27</v>
      </c>
    </row>
    <row r="14" spans="1:3">
      <c r="A14" s="5" t="s">
        <v>53</v>
      </c>
      <c r="B14" s="1">
        <v>28</v>
      </c>
      <c r="C14" s="1" t="str">
        <f>HYPERLINK("https://kokusho.nijl.ac.jp/biblio/100273166/28")</f>
        <v>https://kokusho.nijl.ac.jp/biblio/100273166/28</v>
      </c>
    </row>
    <row r="15" spans="1:3">
      <c r="A15" s="5" t="s">
        <v>54</v>
      </c>
      <c r="B15" s="1">
        <v>28</v>
      </c>
      <c r="C15" s="1" t="str">
        <f>HYPERLINK("https://kokusho.nijl.ac.jp/biblio/100273166/28")</f>
        <v>https://kokusho.nijl.ac.jp/biblio/100273166/28</v>
      </c>
    </row>
    <row r="16" spans="1:3">
      <c r="A16" s="5" t="s">
        <v>55</v>
      </c>
      <c r="B16" s="1">
        <v>28</v>
      </c>
      <c r="C16" s="1" t="str">
        <f>HYPERLINK("https://kokusho.nijl.ac.jp/biblio/100273166/28")</f>
        <v>https://kokusho.nijl.ac.jp/biblio/100273166/28</v>
      </c>
    </row>
    <row r="17" spans="1:3">
      <c r="A17" s="5" t="s">
        <v>56</v>
      </c>
      <c r="B17" s="1">
        <v>28</v>
      </c>
      <c r="C17" s="1" t="str">
        <f>HYPERLINK("https://kokusho.nijl.ac.jp/biblio/100273166/28")</f>
        <v>https://kokusho.nijl.ac.jp/biblio/100273166/28</v>
      </c>
    </row>
    <row r="18" spans="1:3">
      <c r="A18" s="5" t="s">
        <v>57</v>
      </c>
      <c r="B18" s="1">
        <v>29</v>
      </c>
      <c r="C18" s="1" t="str">
        <f>HYPERLINK("https://kokusho.nijl.ac.jp/biblio/100273166/29")</f>
        <v>https://kokusho.nijl.ac.jp/biblio/100273166/29</v>
      </c>
    </row>
    <row r="19" spans="1:3">
      <c r="A19" s="5" t="s">
        <v>58</v>
      </c>
      <c r="B19" s="1">
        <v>29</v>
      </c>
      <c r="C19" s="1" t="str">
        <f>HYPERLINK("https://kokusho.nijl.ac.jp/biblio/100273166/29")</f>
        <v>https://kokusho.nijl.ac.jp/biblio/100273166/29</v>
      </c>
    </row>
    <row r="20" spans="1:3">
      <c r="A20" s="5" t="s">
        <v>59</v>
      </c>
      <c r="B20" s="1">
        <v>29</v>
      </c>
      <c r="C20" s="1" t="str">
        <f>HYPERLINK("https://kokusho.nijl.ac.jp/biblio/100273166/29")</f>
        <v>https://kokusho.nijl.ac.jp/biblio/100273166/29</v>
      </c>
    </row>
    <row r="21" spans="1:3">
      <c r="A21" s="5" t="s">
        <v>60</v>
      </c>
      <c r="B21" s="1">
        <v>29</v>
      </c>
      <c r="C21" s="1" t="str">
        <f>HYPERLINK("https://kokusho.nijl.ac.jp/biblio/100273166/29")</f>
        <v>https://kokusho.nijl.ac.jp/biblio/100273166/29</v>
      </c>
    </row>
    <row r="22" spans="1:3">
      <c r="A22" s="5" t="s">
        <v>61</v>
      </c>
      <c r="B22" s="1">
        <v>30</v>
      </c>
      <c r="C22" s="1" t="str">
        <f>HYPERLINK("https://kokusho.nijl.ac.jp/biblio/100273166/30")</f>
        <v>https://kokusho.nijl.ac.jp/biblio/100273166/30</v>
      </c>
    </row>
    <row r="23" spans="1:3">
      <c r="A23" s="5" t="s">
        <v>62</v>
      </c>
      <c r="B23" s="1">
        <v>30</v>
      </c>
      <c r="C23" s="1" t="str">
        <f>HYPERLINK("https://kokusho.nijl.ac.jp/biblio/100273166/30")</f>
        <v>https://kokusho.nijl.ac.jp/biblio/100273166/30</v>
      </c>
    </row>
    <row r="24" spans="1:3">
      <c r="A24" s="5" t="s">
        <v>63</v>
      </c>
      <c r="B24" s="1">
        <v>30</v>
      </c>
      <c r="C24" s="1" t="str">
        <f>HYPERLINK("https://kokusho.nijl.ac.jp/biblio/100273166/30")</f>
        <v>https://kokusho.nijl.ac.jp/biblio/100273166/30</v>
      </c>
    </row>
    <row r="25" spans="1:3">
      <c r="A25" s="5" t="s">
        <v>64</v>
      </c>
      <c r="B25" s="1">
        <v>30</v>
      </c>
      <c r="C25" s="1" t="str">
        <f>HYPERLINK("https://kokusho.nijl.ac.jp/biblio/100273166/30")</f>
        <v>https://kokusho.nijl.ac.jp/biblio/100273166/30</v>
      </c>
    </row>
    <row r="26" spans="1:3">
      <c r="A26" s="5" t="s">
        <v>65</v>
      </c>
      <c r="B26" s="1">
        <v>30</v>
      </c>
      <c r="C26" s="1" t="str">
        <f>HYPERLINK("https://kokusho.nijl.ac.jp/biblio/100273166/30")</f>
        <v>https://kokusho.nijl.ac.jp/biblio/100273166/30</v>
      </c>
    </row>
    <row r="27" spans="1:3">
      <c r="A27" s="5" t="s">
        <v>66</v>
      </c>
      <c r="B27" s="1">
        <v>30</v>
      </c>
      <c r="C27" s="1" t="str">
        <f>HYPERLINK("https://kokusho.nijl.ac.jp/biblio/100273166/30")</f>
        <v>https://kokusho.nijl.ac.jp/biblio/100273166/30</v>
      </c>
    </row>
    <row r="28" spans="1:3">
      <c r="A28" s="5" t="s">
        <v>67</v>
      </c>
      <c r="B28" s="1">
        <v>30</v>
      </c>
      <c r="C28" s="1" t="str">
        <f>HYPERLINK("https://kokusho.nijl.ac.jp/biblio/100273166/30")</f>
        <v>https://kokusho.nijl.ac.jp/biblio/100273166/30</v>
      </c>
    </row>
    <row r="29" spans="1:3">
      <c r="A29" s="5" t="s">
        <v>68</v>
      </c>
      <c r="B29" s="1">
        <v>32</v>
      </c>
      <c r="C29" s="1" t="str">
        <f>HYPERLINK("https://kokusho.nijl.ac.jp/biblio/100273166/32")</f>
        <v>https://kokusho.nijl.ac.jp/biblio/100273166/32</v>
      </c>
    </row>
    <row r="30" spans="1:3">
      <c r="A30" s="5" t="s">
        <v>69</v>
      </c>
      <c r="B30" s="1">
        <v>32</v>
      </c>
      <c r="C30" s="1" t="str">
        <f>HYPERLINK("https://kokusho.nijl.ac.jp/biblio/100273166/32")</f>
        <v>https://kokusho.nijl.ac.jp/biblio/100273166/32</v>
      </c>
    </row>
    <row r="31" spans="1:3">
      <c r="A31" s="5" t="s">
        <v>70</v>
      </c>
      <c r="B31" s="1">
        <v>32</v>
      </c>
      <c r="C31" s="1" t="str">
        <f>HYPERLINK("https://kokusho.nijl.ac.jp/biblio/100273166/32")</f>
        <v>https://kokusho.nijl.ac.jp/biblio/100273166/32</v>
      </c>
    </row>
    <row r="32" spans="1:3">
      <c r="A32" s="5" t="s">
        <v>71</v>
      </c>
      <c r="B32" s="1">
        <v>32</v>
      </c>
      <c r="C32" s="1" t="str">
        <f>HYPERLINK("https://kokusho.nijl.ac.jp/biblio/100273166/32")</f>
        <v>https://kokusho.nijl.ac.jp/biblio/100273166/32</v>
      </c>
    </row>
    <row r="33" spans="1:3">
      <c r="A33" s="5" t="s">
        <v>72</v>
      </c>
      <c r="B33" s="1">
        <v>32</v>
      </c>
      <c r="C33" s="1" t="str">
        <f>HYPERLINK("https://kokusho.nijl.ac.jp/biblio/100273166/32")</f>
        <v>https://kokusho.nijl.ac.jp/biblio/100273166/32</v>
      </c>
    </row>
    <row r="34" spans="1:3">
      <c r="A34" s="5" t="s">
        <v>73</v>
      </c>
      <c r="B34" s="1">
        <v>32</v>
      </c>
      <c r="C34" s="1" t="str">
        <f>HYPERLINK("https://kokusho.nijl.ac.jp/biblio/100273166/32")</f>
        <v>https://kokusho.nijl.ac.jp/biblio/100273166/32</v>
      </c>
    </row>
    <row r="35" spans="1:3">
      <c r="A35" s="5" t="s">
        <v>74</v>
      </c>
      <c r="B35" s="1">
        <v>33</v>
      </c>
      <c r="C35" s="1" t="str">
        <f>HYPERLINK("https://kokusho.nijl.ac.jp/biblio/100273166/33")</f>
        <v>https://kokusho.nijl.ac.jp/biblio/100273166/33</v>
      </c>
    </row>
    <row r="36" spans="1:3">
      <c r="A36" s="5" t="s">
        <v>75</v>
      </c>
      <c r="B36" s="1">
        <v>33</v>
      </c>
      <c r="C36" s="1" t="str">
        <f>HYPERLINK("https://kokusho.nijl.ac.jp/biblio/100273166/33")</f>
        <v>https://kokusho.nijl.ac.jp/biblio/100273166/33</v>
      </c>
    </row>
    <row r="37" spans="1:3">
      <c r="A37" s="2" t="s">
        <v>4</v>
      </c>
      <c r="B37" s="1">
        <v>33</v>
      </c>
      <c r="C37" s="1" t="str">
        <f>HYPERLINK("https://kokusho.nijl.ac.jp/biblio/100273166/33")</f>
        <v>https://kokusho.nijl.ac.jp/biblio/100273166/33</v>
      </c>
    </row>
    <row r="38" spans="1:3">
      <c r="A38" s="5" t="s">
        <v>76</v>
      </c>
      <c r="B38" s="1">
        <v>34</v>
      </c>
      <c r="C38" s="1" t="str">
        <f>HYPERLINK("https://kokusho.nijl.ac.jp/biblio/100273166/34")</f>
        <v>https://kokusho.nijl.ac.jp/biblio/100273166/34</v>
      </c>
    </row>
    <row r="39" spans="1:3">
      <c r="A39" s="5" t="s">
        <v>77</v>
      </c>
      <c r="B39" s="1">
        <v>34</v>
      </c>
      <c r="C39" s="1" t="str">
        <f>HYPERLINK("https://kokusho.nijl.ac.jp/biblio/100273166/34")</f>
        <v>https://kokusho.nijl.ac.jp/biblio/100273166/34</v>
      </c>
    </row>
    <row r="40" spans="1:3">
      <c r="A40" s="5" t="s">
        <v>78</v>
      </c>
      <c r="B40" s="1">
        <v>35</v>
      </c>
      <c r="C40" s="1" t="str">
        <f>HYPERLINK("https://kokusho.nijl.ac.jp/biblio/100273166/35")</f>
        <v>https://kokusho.nijl.ac.jp/biblio/100273166/35</v>
      </c>
    </row>
    <row r="41" spans="1:3">
      <c r="A41" s="5" t="s">
        <v>79</v>
      </c>
      <c r="B41" s="1">
        <v>35</v>
      </c>
      <c r="C41" s="1" t="str">
        <f>HYPERLINK("https://kokusho.nijl.ac.jp/biblio/100273166/35")</f>
        <v>https://kokusho.nijl.ac.jp/biblio/100273166/35</v>
      </c>
    </row>
    <row r="42" spans="1:3">
      <c r="A42" s="5" t="s">
        <v>80</v>
      </c>
      <c r="B42" s="1">
        <v>35</v>
      </c>
      <c r="C42" s="1" t="str">
        <f>HYPERLINK("https://kokusho.nijl.ac.jp/biblio/100273166/35")</f>
        <v>https://kokusho.nijl.ac.jp/biblio/100273166/35</v>
      </c>
    </row>
    <row r="43" spans="1:3">
      <c r="A43" s="5" t="s">
        <v>81</v>
      </c>
      <c r="B43" s="1">
        <v>35</v>
      </c>
      <c r="C43" s="1" t="str">
        <f>HYPERLINK("https://kokusho.nijl.ac.jp/biblio/100273166/35")</f>
        <v>https://kokusho.nijl.ac.jp/biblio/100273166/35</v>
      </c>
    </row>
    <row r="44" spans="1:3">
      <c r="A44" s="5" t="s">
        <v>82</v>
      </c>
      <c r="B44" s="1">
        <v>35</v>
      </c>
      <c r="C44" s="1" t="str">
        <f>HYPERLINK("https://kokusho.nijl.ac.jp/biblio/100273166/35")</f>
        <v>https://kokusho.nijl.ac.jp/biblio/100273166/35</v>
      </c>
    </row>
    <row r="45" spans="1:3">
      <c r="A45" s="5" t="s">
        <v>83</v>
      </c>
      <c r="B45" s="1">
        <v>35</v>
      </c>
      <c r="C45" s="1" t="str">
        <f>HYPERLINK("https://kokusho.nijl.ac.jp/biblio/100273166/35")</f>
        <v>https://kokusho.nijl.ac.jp/biblio/100273166/35</v>
      </c>
    </row>
    <row r="46" spans="1:3">
      <c r="A46" s="5" t="s">
        <v>84</v>
      </c>
      <c r="B46" s="1">
        <v>35</v>
      </c>
      <c r="C46" s="1" t="str">
        <f>HYPERLINK("https://kokusho.nijl.ac.jp/biblio/100273166/35")</f>
        <v>https://kokusho.nijl.ac.jp/biblio/100273166/35</v>
      </c>
    </row>
    <row r="47" spans="1:3">
      <c r="A47" s="5" t="s">
        <v>85</v>
      </c>
      <c r="B47" s="1">
        <v>35</v>
      </c>
      <c r="C47" s="1" t="str">
        <f>HYPERLINK("https://kokusho.nijl.ac.jp/biblio/100273166/35")</f>
        <v>https://kokusho.nijl.ac.jp/biblio/100273166/35</v>
      </c>
    </row>
    <row r="48" spans="1:3">
      <c r="A48" s="5" t="s">
        <v>86</v>
      </c>
      <c r="B48" s="1">
        <v>35</v>
      </c>
      <c r="C48" s="1" t="str">
        <f>HYPERLINK("https://kokusho.nijl.ac.jp/biblio/100273166/35")</f>
        <v>https://kokusho.nijl.ac.jp/biblio/100273166/35</v>
      </c>
    </row>
    <row r="49" spans="1:3">
      <c r="A49" s="5" t="s">
        <v>87</v>
      </c>
      <c r="B49" s="1">
        <v>36</v>
      </c>
      <c r="C49" s="1" t="str">
        <f>HYPERLINK("https://kokusho.nijl.ac.jp/biblio/100273166/36")</f>
        <v>https://kokusho.nijl.ac.jp/biblio/100273166/36</v>
      </c>
    </row>
    <row r="50" spans="1:3">
      <c r="A50" s="5" t="s">
        <v>88</v>
      </c>
      <c r="B50" s="1">
        <v>37</v>
      </c>
      <c r="C50" s="1" t="str">
        <f>HYPERLINK("https://kokusho.nijl.ac.jp/biblio/100273166/37")</f>
        <v>https://kokusho.nijl.ac.jp/biblio/100273166/37</v>
      </c>
    </row>
    <row r="51" spans="1:3">
      <c r="A51" s="5" t="s">
        <v>89</v>
      </c>
      <c r="B51" s="1">
        <v>38</v>
      </c>
      <c r="C51" s="1" t="str">
        <f>HYPERLINK("https://kokusho.nijl.ac.jp/biblio/100273166/38")</f>
        <v>https://kokusho.nijl.ac.jp/biblio/100273166/38</v>
      </c>
    </row>
    <row r="52" spans="1:3">
      <c r="A52" s="5" t="s">
        <v>90</v>
      </c>
      <c r="B52" s="1">
        <v>39</v>
      </c>
      <c r="C52" s="1" t="str">
        <f>HYPERLINK("https://kokusho.nijl.ac.jp/biblio/100273166/39")</f>
        <v>https://kokusho.nijl.ac.jp/biblio/100273166/39</v>
      </c>
    </row>
    <row r="53" spans="1:3">
      <c r="A53" s="5" t="s">
        <v>91</v>
      </c>
      <c r="B53" s="1">
        <v>39</v>
      </c>
      <c r="C53" s="1" t="str">
        <f>HYPERLINK("https://kokusho.nijl.ac.jp/biblio/100273166/39")</f>
        <v>https://kokusho.nijl.ac.jp/biblio/100273166/39</v>
      </c>
    </row>
    <row r="54" spans="1:3">
      <c r="A54" s="5" t="s">
        <v>92</v>
      </c>
      <c r="B54" s="1">
        <v>39</v>
      </c>
      <c r="C54" s="1" t="str">
        <f>HYPERLINK("https://kokusho.nijl.ac.jp/biblio/100273166/39")</f>
        <v>https://kokusho.nijl.ac.jp/biblio/100273166/39</v>
      </c>
    </row>
    <row r="55" spans="1:3">
      <c r="A55" s="5" t="s">
        <v>93</v>
      </c>
      <c r="B55" s="1">
        <v>39</v>
      </c>
      <c r="C55" s="1" t="str">
        <f>HYPERLINK("https://kokusho.nijl.ac.jp/biblio/100273166/39")</f>
        <v>https://kokusho.nijl.ac.jp/biblio/100273166/39</v>
      </c>
    </row>
    <row r="56" spans="1:3">
      <c r="A56" s="5" t="s">
        <v>94</v>
      </c>
      <c r="B56" s="1">
        <v>39</v>
      </c>
      <c r="C56" s="1" t="str">
        <f>HYPERLINK("https://kokusho.nijl.ac.jp/biblio/100273166/39")</f>
        <v>https://kokusho.nijl.ac.jp/biblio/100273166/39</v>
      </c>
    </row>
    <row r="57" spans="1:3">
      <c r="A57" s="5" t="s">
        <v>95</v>
      </c>
      <c r="B57" s="1">
        <v>39</v>
      </c>
      <c r="C57" s="1" t="str">
        <f>HYPERLINK("https://kokusho.nijl.ac.jp/biblio/100273166/39")</f>
        <v>https://kokusho.nijl.ac.jp/biblio/100273166/39</v>
      </c>
    </row>
    <row r="58" spans="1:3">
      <c r="A58" s="5" t="s">
        <v>96</v>
      </c>
      <c r="B58" s="1">
        <v>39</v>
      </c>
      <c r="C58" s="1" t="str">
        <f>HYPERLINK("https://kokusho.nijl.ac.jp/biblio/100273166/39")</f>
        <v>https://kokusho.nijl.ac.jp/biblio/100273166/39</v>
      </c>
    </row>
    <row r="59" spans="1:3">
      <c r="A59" s="5" t="s">
        <v>97</v>
      </c>
      <c r="B59" s="1">
        <v>39</v>
      </c>
      <c r="C59" s="1" t="str">
        <f>HYPERLINK("https://kokusho.nijl.ac.jp/biblio/100273166/39")</f>
        <v>https://kokusho.nijl.ac.jp/biblio/100273166/39</v>
      </c>
    </row>
    <row r="60" spans="1:3">
      <c r="A60" s="5" t="s">
        <v>98</v>
      </c>
      <c r="B60" s="1">
        <v>41</v>
      </c>
      <c r="C60" s="1" t="str">
        <f>HYPERLINK("https://kokusho.nijl.ac.jp/biblio/100273166/41")</f>
        <v>https://kokusho.nijl.ac.jp/biblio/100273166/41</v>
      </c>
    </row>
    <row r="61" spans="1:3">
      <c r="A61" s="5" t="s">
        <v>99</v>
      </c>
      <c r="B61" s="1">
        <v>42</v>
      </c>
      <c r="C61" s="1" t="str">
        <f>HYPERLINK("https://kokusho.nijl.ac.jp/biblio/100273166/42")</f>
        <v>https://kokusho.nijl.ac.jp/biblio/100273166/42</v>
      </c>
    </row>
    <row r="62" spans="1:3">
      <c r="A62" s="2" t="s">
        <v>5</v>
      </c>
      <c r="B62" s="1">
        <v>42</v>
      </c>
      <c r="C62" s="1" t="str">
        <f>HYPERLINK("https://kokusho.nijl.ac.jp/biblio/100273166/42")</f>
        <v>https://kokusho.nijl.ac.jp/biblio/100273166/42</v>
      </c>
    </row>
    <row r="63" spans="1:3">
      <c r="A63" s="5" t="s">
        <v>100</v>
      </c>
      <c r="B63" s="1">
        <v>43</v>
      </c>
      <c r="C63" s="1" t="str">
        <f>HYPERLINK("https://kokusho.nijl.ac.jp/biblio/100273166/43")</f>
        <v>https://kokusho.nijl.ac.jp/biblio/100273166/43</v>
      </c>
    </row>
    <row r="64" spans="1:3">
      <c r="A64" s="5" t="s">
        <v>101</v>
      </c>
      <c r="B64" s="1">
        <v>43</v>
      </c>
      <c r="C64" s="1" t="str">
        <f>HYPERLINK("https://kokusho.nijl.ac.jp/biblio/100273166/43")</f>
        <v>https://kokusho.nijl.ac.jp/biblio/100273166/43</v>
      </c>
    </row>
    <row r="65" spans="1:3">
      <c r="A65" s="5" t="s">
        <v>102</v>
      </c>
      <c r="B65" s="1">
        <v>43</v>
      </c>
      <c r="C65" s="1" t="str">
        <f>HYPERLINK("https://kokusho.nijl.ac.jp/biblio/100273166/43")</f>
        <v>https://kokusho.nijl.ac.jp/biblio/100273166/43</v>
      </c>
    </row>
    <row r="66" spans="1:3">
      <c r="A66" s="5" t="s">
        <v>103</v>
      </c>
      <c r="B66" s="1">
        <v>43</v>
      </c>
      <c r="C66" s="1" t="str">
        <f>HYPERLINK("https://kokusho.nijl.ac.jp/biblio/100273166/43")</f>
        <v>https://kokusho.nijl.ac.jp/biblio/100273166/43</v>
      </c>
    </row>
    <row r="67" spans="1:3">
      <c r="A67" s="5" t="s">
        <v>104</v>
      </c>
      <c r="B67" s="1">
        <v>44</v>
      </c>
      <c r="C67" s="1" t="str">
        <f>HYPERLINK("https://kokusho.nijl.ac.jp/biblio/100273166/44")</f>
        <v>https://kokusho.nijl.ac.jp/biblio/100273166/44</v>
      </c>
    </row>
    <row r="68" spans="1:3">
      <c r="A68" s="5" t="s">
        <v>105</v>
      </c>
      <c r="B68" s="1">
        <v>44</v>
      </c>
      <c r="C68" s="1" t="str">
        <f>HYPERLINK("https://kokusho.nijl.ac.jp/biblio/100273166/44")</f>
        <v>https://kokusho.nijl.ac.jp/biblio/100273166/44</v>
      </c>
    </row>
    <row r="69" spans="1:3">
      <c r="A69" s="5" t="s">
        <v>106</v>
      </c>
      <c r="B69" s="1">
        <v>44</v>
      </c>
      <c r="C69" s="1" t="str">
        <f>HYPERLINK("https://kokusho.nijl.ac.jp/biblio/100273166/44")</f>
        <v>https://kokusho.nijl.ac.jp/biblio/100273166/44</v>
      </c>
    </row>
    <row r="70" spans="1:3">
      <c r="A70" s="5" t="s">
        <v>107</v>
      </c>
      <c r="B70" s="1">
        <v>44</v>
      </c>
      <c r="C70" s="1" t="str">
        <f>HYPERLINK("https://kokusho.nijl.ac.jp/biblio/100273166/44")</f>
        <v>https://kokusho.nijl.ac.jp/biblio/100273166/44</v>
      </c>
    </row>
    <row r="71" spans="1:3">
      <c r="A71" s="5" t="s">
        <v>108</v>
      </c>
      <c r="B71" s="1">
        <v>45</v>
      </c>
      <c r="C71" s="1" t="str">
        <f>HYPERLINK("https://kokusho.nijl.ac.jp/biblio/100273166/45")</f>
        <v>https://kokusho.nijl.ac.jp/biblio/100273166/45</v>
      </c>
    </row>
    <row r="72" spans="1:3">
      <c r="A72" s="5" t="s">
        <v>109</v>
      </c>
      <c r="B72" s="1">
        <v>45</v>
      </c>
      <c r="C72" s="1" t="str">
        <f>HYPERLINK("https://kokusho.nijl.ac.jp/biblio/100273166/45")</f>
        <v>https://kokusho.nijl.ac.jp/biblio/100273166/45</v>
      </c>
    </row>
    <row r="73" spans="1:3">
      <c r="A73" s="5" t="s">
        <v>110</v>
      </c>
      <c r="B73" s="1">
        <v>46</v>
      </c>
      <c r="C73" s="1" t="str">
        <f>HYPERLINK("https://kokusho.nijl.ac.jp/biblio/100273166/46")</f>
        <v>https://kokusho.nijl.ac.jp/biblio/100273166/46</v>
      </c>
    </row>
    <row r="74" spans="1:3">
      <c r="A74" s="5" t="s">
        <v>111</v>
      </c>
      <c r="B74" s="1">
        <v>47</v>
      </c>
      <c r="C74" s="1" t="str">
        <f>HYPERLINK("https://kokusho.nijl.ac.jp/biblio/100273166/47")</f>
        <v>https://kokusho.nijl.ac.jp/biblio/100273166/47</v>
      </c>
    </row>
    <row r="75" spans="1:3">
      <c r="A75" s="5" t="s">
        <v>112</v>
      </c>
      <c r="B75" s="1">
        <v>47</v>
      </c>
      <c r="C75" s="1" t="str">
        <f>HYPERLINK("https://kokusho.nijl.ac.jp/biblio/100273166/47")</f>
        <v>https://kokusho.nijl.ac.jp/biblio/100273166/47</v>
      </c>
    </row>
    <row r="76" spans="1:3">
      <c r="A76" s="5" t="s">
        <v>113</v>
      </c>
      <c r="B76" s="1">
        <v>47</v>
      </c>
      <c r="C76" s="1" t="str">
        <f>HYPERLINK("https://kokusho.nijl.ac.jp/biblio/100273166/47")</f>
        <v>https://kokusho.nijl.ac.jp/biblio/100273166/47</v>
      </c>
    </row>
    <row r="77" spans="1:3">
      <c r="A77" s="5" t="s">
        <v>114</v>
      </c>
      <c r="B77" s="1">
        <v>47</v>
      </c>
      <c r="C77" s="1" t="str">
        <f>HYPERLINK("https://kokusho.nijl.ac.jp/biblio/100273166/47")</f>
        <v>https://kokusho.nijl.ac.jp/biblio/100273166/47</v>
      </c>
    </row>
    <row r="78" spans="1:3">
      <c r="A78" s="5" t="s">
        <v>115</v>
      </c>
      <c r="B78" s="1">
        <v>47</v>
      </c>
      <c r="C78" s="1" t="str">
        <f>HYPERLINK("https://kokusho.nijl.ac.jp/biblio/100273166/47")</f>
        <v>https://kokusho.nijl.ac.jp/biblio/100273166/47</v>
      </c>
    </row>
    <row r="79" spans="1:3">
      <c r="A79" s="5" t="s">
        <v>116</v>
      </c>
      <c r="B79" s="1">
        <v>48</v>
      </c>
      <c r="C79" s="1" t="str">
        <f>HYPERLINK("https://kokusho.nijl.ac.jp/biblio/100273166/48")</f>
        <v>https://kokusho.nijl.ac.jp/biblio/100273166/48</v>
      </c>
    </row>
    <row r="80" spans="1:3">
      <c r="A80" s="5" t="s">
        <v>117</v>
      </c>
      <c r="B80" s="1">
        <v>48</v>
      </c>
      <c r="C80" s="1" t="str">
        <f>HYPERLINK("https://kokusho.nijl.ac.jp/biblio/100273166/48")</f>
        <v>https://kokusho.nijl.ac.jp/biblio/100273166/48</v>
      </c>
    </row>
    <row r="81" spans="1:3">
      <c r="A81" s="5" t="s">
        <v>118</v>
      </c>
      <c r="B81" s="1">
        <v>48</v>
      </c>
      <c r="C81" s="1" t="str">
        <f>HYPERLINK("https://kokusho.nijl.ac.jp/biblio/100273166/48")</f>
        <v>https://kokusho.nijl.ac.jp/biblio/100273166/48</v>
      </c>
    </row>
    <row r="82" spans="1:3">
      <c r="A82" s="5" t="s">
        <v>119</v>
      </c>
      <c r="B82" s="1">
        <v>48</v>
      </c>
      <c r="C82" s="1" t="str">
        <f>HYPERLINK("https://kokusho.nijl.ac.jp/biblio/100273166/48")</f>
        <v>https://kokusho.nijl.ac.jp/biblio/100273166/48</v>
      </c>
    </row>
    <row r="83" spans="1:3">
      <c r="A83" s="5" t="s">
        <v>120</v>
      </c>
      <c r="B83" s="1">
        <v>48</v>
      </c>
      <c r="C83" s="1" t="str">
        <f>HYPERLINK("https://kokusho.nijl.ac.jp/biblio/100273166/48")</f>
        <v>https://kokusho.nijl.ac.jp/biblio/100273166/48</v>
      </c>
    </row>
    <row r="84" spans="1:3">
      <c r="A84" s="5" t="s">
        <v>121</v>
      </c>
      <c r="B84" s="1">
        <v>49</v>
      </c>
      <c r="C84" s="1" t="str">
        <f>HYPERLINK("https://kokusho.nijl.ac.jp/biblio/100273166/49")</f>
        <v>https://kokusho.nijl.ac.jp/biblio/100273166/49</v>
      </c>
    </row>
    <row r="85" spans="1:3">
      <c r="A85" s="5" t="s">
        <v>122</v>
      </c>
      <c r="B85" s="1">
        <v>49</v>
      </c>
      <c r="C85" s="1" t="str">
        <f>HYPERLINK("https://kokusho.nijl.ac.jp/biblio/100273166/49")</f>
        <v>https://kokusho.nijl.ac.jp/biblio/100273166/49</v>
      </c>
    </row>
    <row r="86" spans="1:3">
      <c r="A86" s="5" t="s">
        <v>123</v>
      </c>
      <c r="B86" s="1">
        <v>49</v>
      </c>
      <c r="C86" s="1" t="str">
        <f>HYPERLINK("https://kokusho.nijl.ac.jp/biblio/100273166/49")</f>
        <v>https://kokusho.nijl.ac.jp/biblio/100273166/49</v>
      </c>
    </row>
    <row r="87" spans="1:3">
      <c r="A87" s="5" t="s">
        <v>124</v>
      </c>
      <c r="B87" s="1">
        <v>49</v>
      </c>
      <c r="C87" s="1" t="str">
        <f>HYPERLINK("https://kokusho.nijl.ac.jp/biblio/100273166/49")</f>
        <v>https://kokusho.nijl.ac.jp/biblio/100273166/49</v>
      </c>
    </row>
    <row r="88" spans="1:3">
      <c r="A88" s="5" t="s">
        <v>125</v>
      </c>
      <c r="B88" s="1">
        <v>49</v>
      </c>
      <c r="C88" s="1" t="str">
        <f>HYPERLINK("https://kokusho.nijl.ac.jp/biblio/100273166/49")</f>
        <v>https://kokusho.nijl.ac.jp/biblio/100273166/49</v>
      </c>
    </row>
    <row r="89" spans="1:3">
      <c r="A89" s="5" t="s">
        <v>126</v>
      </c>
      <c r="B89" s="1">
        <v>49</v>
      </c>
      <c r="C89" s="1" t="str">
        <f>HYPERLINK("https://kokusho.nijl.ac.jp/biblio/100273166/49")</f>
        <v>https://kokusho.nijl.ac.jp/biblio/100273166/49</v>
      </c>
    </row>
    <row r="90" spans="1:3">
      <c r="A90" s="2" t="s">
        <v>6</v>
      </c>
      <c r="B90" s="1">
        <v>50</v>
      </c>
      <c r="C90" s="1" t="str">
        <f>HYPERLINK("https://kokusho.nijl.ac.jp/biblio/100273166/50")</f>
        <v>https://kokusho.nijl.ac.jp/biblio/100273166/50</v>
      </c>
    </row>
    <row r="91" spans="1:3">
      <c r="A91" s="5" t="s">
        <v>127</v>
      </c>
      <c r="B91" s="1">
        <v>50</v>
      </c>
      <c r="C91" s="1" t="str">
        <f>HYPERLINK("https://kokusho.nijl.ac.jp/biblio/100273166/50")</f>
        <v>https://kokusho.nijl.ac.jp/biblio/100273166/50</v>
      </c>
    </row>
    <row r="92" spans="1:3">
      <c r="A92" s="5" t="s">
        <v>128</v>
      </c>
      <c r="B92" s="1">
        <v>50</v>
      </c>
      <c r="C92" s="1" t="str">
        <f>HYPERLINK("https://kokusho.nijl.ac.jp/biblio/100273166/50")</f>
        <v>https://kokusho.nijl.ac.jp/biblio/100273166/50</v>
      </c>
    </row>
    <row r="93" spans="1:3">
      <c r="A93" s="5" t="s">
        <v>129</v>
      </c>
      <c r="B93" s="1">
        <v>50</v>
      </c>
      <c r="C93" s="1" t="str">
        <f>HYPERLINK("https://kokusho.nijl.ac.jp/biblio/100273166/50")</f>
        <v>https://kokusho.nijl.ac.jp/biblio/100273166/50</v>
      </c>
    </row>
    <row r="94" spans="1:3">
      <c r="A94" s="5" t="s">
        <v>130</v>
      </c>
      <c r="B94" s="1">
        <v>50</v>
      </c>
      <c r="C94" s="1" t="str">
        <f>HYPERLINK("https://kokusho.nijl.ac.jp/biblio/100273166/50")</f>
        <v>https://kokusho.nijl.ac.jp/biblio/100273166/50</v>
      </c>
    </row>
    <row r="95" spans="1:3">
      <c r="A95" s="5" t="s">
        <v>131</v>
      </c>
      <c r="B95" s="1">
        <v>51</v>
      </c>
      <c r="C95" s="1" t="str">
        <f>HYPERLINK("https://kokusho.nijl.ac.jp/biblio/100273166/51")</f>
        <v>https://kokusho.nijl.ac.jp/biblio/100273166/51</v>
      </c>
    </row>
    <row r="96" spans="1:3">
      <c r="A96" s="5" t="s">
        <v>132</v>
      </c>
      <c r="B96" s="1">
        <v>51</v>
      </c>
      <c r="C96" s="1" t="str">
        <f>HYPERLINK("https://kokusho.nijl.ac.jp/biblio/100273166/51")</f>
        <v>https://kokusho.nijl.ac.jp/biblio/100273166/51</v>
      </c>
    </row>
    <row r="97" spans="1:3">
      <c r="A97" s="5" t="s">
        <v>133</v>
      </c>
      <c r="B97" s="1">
        <v>51</v>
      </c>
      <c r="C97" s="1" t="str">
        <f>HYPERLINK("https://kokusho.nijl.ac.jp/biblio/100273166/51")</f>
        <v>https://kokusho.nijl.ac.jp/biblio/100273166/51</v>
      </c>
    </row>
    <row r="98" spans="1:3">
      <c r="A98" s="5" t="s">
        <v>134</v>
      </c>
      <c r="B98" s="1">
        <v>52</v>
      </c>
      <c r="C98" s="1" t="str">
        <f>HYPERLINK("https://kokusho.nijl.ac.jp/biblio/100273166/52")</f>
        <v>https://kokusho.nijl.ac.jp/biblio/100273166/52</v>
      </c>
    </row>
    <row r="99" spans="1:3">
      <c r="A99" s="5" t="s">
        <v>135</v>
      </c>
      <c r="B99" s="1">
        <v>52</v>
      </c>
      <c r="C99" s="1" t="str">
        <f>HYPERLINK("https://kokusho.nijl.ac.jp/biblio/100273166/52")</f>
        <v>https://kokusho.nijl.ac.jp/biblio/100273166/52</v>
      </c>
    </row>
    <row r="100" spans="1:3">
      <c r="A100" s="5" t="s">
        <v>136</v>
      </c>
      <c r="B100" s="1">
        <v>53</v>
      </c>
      <c r="C100" s="1" t="str">
        <f>HYPERLINK("https://kokusho.nijl.ac.jp/biblio/100273166/53")</f>
        <v>https://kokusho.nijl.ac.jp/biblio/100273166/53</v>
      </c>
    </row>
    <row r="101" spans="1:3">
      <c r="A101" s="5" t="s">
        <v>137</v>
      </c>
      <c r="B101" s="1">
        <v>53</v>
      </c>
      <c r="C101" s="1" t="str">
        <f>HYPERLINK("https://kokusho.nijl.ac.jp/biblio/100273166/53")</f>
        <v>https://kokusho.nijl.ac.jp/biblio/100273166/53</v>
      </c>
    </row>
    <row r="102" spans="1:3">
      <c r="A102" s="12" t="s">
        <v>414</v>
      </c>
      <c r="B102" s="1">
        <v>53</v>
      </c>
      <c r="C102" s="1" t="str">
        <f>HYPERLINK("https://kokusho.nijl.ac.jp/biblio/100273166/53")</f>
        <v>https://kokusho.nijl.ac.jp/biblio/100273166/53</v>
      </c>
    </row>
    <row r="103" spans="1:3">
      <c r="A103" s="5" t="s">
        <v>138</v>
      </c>
      <c r="B103" s="1">
        <v>54</v>
      </c>
      <c r="C103" s="1" t="str">
        <f>HYPERLINK("https://kokusho.nijl.ac.jp/biblio/100273166/54")</f>
        <v>https://kokusho.nijl.ac.jp/biblio/100273166/54</v>
      </c>
    </row>
    <row r="104" spans="1:3">
      <c r="A104" s="5" t="s">
        <v>139</v>
      </c>
      <c r="B104" s="1">
        <v>54</v>
      </c>
      <c r="C104" s="1" t="str">
        <f>HYPERLINK("https://kokusho.nijl.ac.jp/biblio/100273166/54")</f>
        <v>https://kokusho.nijl.ac.jp/biblio/100273166/54</v>
      </c>
    </row>
    <row r="105" spans="1:3">
      <c r="A105" s="5" t="s">
        <v>140</v>
      </c>
      <c r="B105" s="1">
        <v>54</v>
      </c>
      <c r="C105" s="1" t="str">
        <f>HYPERLINK("https://kokusho.nijl.ac.jp/biblio/100273166/54")</f>
        <v>https://kokusho.nijl.ac.jp/biblio/100273166/54</v>
      </c>
    </row>
    <row r="106" spans="1:3">
      <c r="A106" s="5" t="s">
        <v>141</v>
      </c>
      <c r="B106" s="1">
        <v>54</v>
      </c>
      <c r="C106" s="1" t="str">
        <f>HYPERLINK("https://kokusho.nijl.ac.jp/biblio/100273166/54")</f>
        <v>https://kokusho.nijl.ac.jp/biblio/100273166/54</v>
      </c>
    </row>
    <row r="107" spans="1:3">
      <c r="A107" s="5" t="s">
        <v>142</v>
      </c>
      <c r="B107" s="1">
        <v>54</v>
      </c>
      <c r="C107" s="1" t="str">
        <f>HYPERLINK("https://kokusho.nijl.ac.jp/biblio/100273166/54")</f>
        <v>https://kokusho.nijl.ac.jp/biblio/100273166/54</v>
      </c>
    </row>
    <row r="108" spans="1:3">
      <c r="A108" s="5" t="s">
        <v>143</v>
      </c>
      <c r="B108" s="1">
        <v>55</v>
      </c>
      <c r="C108" s="1" t="str">
        <f>HYPERLINK("https://kokusho.nijl.ac.jp/biblio/100273166/55")</f>
        <v>https://kokusho.nijl.ac.jp/biblio/100273166/55</v>
      </c>
    </row>
    <row r="109" spans="1:3">
      <c r="A109" s="5" t="s">
        <v>144</v>
      </c>
      <c r="B109" s="1">
        <v>55</v>
      </c>
      <c r="C109" s="1" t="str">
        <f>HYPERLINK("https://kokusho.nijl.ac.jp/biblio/100273166/55")</f>
        <v>https://kokusho.nijl.ac.jp/biblio/100273166/55</v>
      </c>
    </row>
    <row r="110" spans="1:3">
      <c r="A110" s="5" t="s">
        <v>145</v>
      </c>
      <c r="B110" s="1">
        <v>55</v>
      </c>
      <c r="C110" s="1" t="str">
        <f>HYPERLINK("https://kokusho.nijl.ac.jp/biblio/100273166/55")</f>
        <v>https://kokusho.nijl.ac.jp/biblio/100273166/55</v>
      </c>
    </row>
    <row r="111" spans="1:3">
      <c r="A111" s="5" t="s">
        <v>146</v>
      </c>
      <c r="B111" s="1">
        <v>55</v>
      </c>
      <c r="C111" s="1" t="str">
        <f>HYPERLINK("https://kokusho.nijl.ac.jp/biblio/100273166/55")</f>
        <v>https://kokusho.nijl.ac.jp/biblio/100273166/55</v>
      </c>
    </row>
    <row r="112" spans="1:3">
      <c r="A112" s="5" t="s">
        <v>147</v>
      </c>
      <c r="B112" s="1">
        <v>55</v>
      </c>
      <c r="C112" s="1" t="str">
        <f>HYPERLINK("https://kokusho.nijl.ac.jp/biblio/100273166/55")</f>
        <v>https://kokusho.nijl.ac.jp/biblio/100273166/55</v>
      </c>
    </row>
    <row r="113" spans="1:3">
      <c r="A113" s="5" t="s">
        <v>148</v>
      </c>
      <c r="B113" s="1">
        <v>55</v>
      </c>
      <c r="C113" s="1" t="str">
        <f>HYPERLINK("https://kokusho.nijl.ac.jp/biblio/100273166/55")</f>
        <v>https://kokusho.nijl.ac.jp/biblio/100273166/55</v>
      </c>
    </row>
    <row r="114" spans="1:3">
      <c r="A114" s="5" t="s">
        <v>149</v>
      </c>
      <c r="B114" s="1">
        <v>55</v>
      </c>
      <c r="C114" s="1" t="str">
        <f>HYPERLINK("https://kokusho.nijl.ac.jp/biblio/100273166/55")</f>
        <v>https://kokusho.nijl.ac.jp/biblio/100273166/55</v>
      </c>
    </row>
    <row r="115" spans="1:3">
      <c r="A115" s="5" t="s">
        <v>150</v>
      </c>
      <c r="B115" s="1">
        <v>56</v>
      </c>
      <c r="C115" s="1" t="str">
        <f>HYPERLINK("https://kokusho.nijl.ac.jp/biblio/100273166/56")</f>
        <v>https://kokusho.nijl.ac.jp/biblio/100273166/56</v>
      </c>
    </row>
    <row r="116" spans="1:3">
      <c r="A116" s="5" t="s">
        <v>151</v>
      </c>
      <c r="B116" s="1">
        <v>56</v>
      </c>
      <c r="C116" s="1" t="str">
        <f>HYPERLINK("https://kokusho.nijl.ac.jp/biblio/100273166/56")</f>
        <v>https://kokusho.nijl.ac.jp/biblio/100273166/56</v>
      </c>
    </row>
    <row r="117" spans="1:3">
      <c r="A117" s="5" t="s">
        <v>152</v>
      </c>
      <c r="B117" s="1">
        <v>56</v>
      </c>
      <c r="C117" s="1" t="str">
        <f>HYPERLINK("https://kokusho.nijl.ac.jp/biblio/100273166/56")</f>
        <v>https://kokusho.nijl.ac.jp/biblio/100273166/56</v>
      </c>
    </row>
    <row r="118" spans="1:3">
      <c r="A118" s="5" t="s">
        <v>153</v>
      </c>
      <c r="B118" s="1">
        <v>56</v>
      </c>
      <c r="C118" s="1" t="str">
        <f>HYPERLINK("https://kokusho.nijl.ac.jp/biblio/100273166/56")</f>
        <v>https://kokusho.nijl.ac.jp/biblio/100273166/56</v>
      </c>
    </row>
    <row r="119" spans="1:3">
      <c r="A119" s="5" t="s">
        <v>154</v>
      </c>
      <c r="B119" s="1">
        <v>56</v>
      </c>
      <c r="C119" s="1" t="str">
        <f>HYPERLINK("https://kokusho.nijl.ac.jp/biblio/100273166/56")</f>
        <v>https://kokusho.nijl.ac.jp/biblio/100273166/56</v>
      </c>
    </row>
    <row r="120" spans="1:3">
      <c r="A120" s="5" t="s">
        <v>155</v>
      </c>
      <c r="B120" s="1">
        <v>56</v>
      </c>
      <c r="C120" s="1" t="str">
        <f>HYPERLINK("https://kokusho.nijl.ac.jp/biblio/100273166/56")</f>
        <v>https://kokusho.nijl.ac.jp/biblio/100273166/56</v>
      </c>
    </row>
    <row r="121" spans="1:3">
      <c r="A121" s="5" t="s">
        <v>156</v>
      </c>
      <c r="B121" s="1">
        <v>57</v>
      </c>
      <c r="C121" s="1" t="str">
        <f>HYPERLINK("https://kokusho.nijl.ac.jp/biblio/100273166/57")</f>
        <v>https://kokusho.nijl.ac.jp/biblio/100273166/57</v>
      </c>
    </row>
    <row r="122" spans="1:3">
      <c r="A122" s="5" t="s">
        <v>157</v>
      </c>
      <c r="B122" s="1">
        <v>58</v>
      </c>
      <c r="C122" s="1" t="str">
        <f>HYPERLINK("https://kokusho.nijl.ac.jp/biblio/100273166/58")</f>
        <v>https://kokusho.nijl.ac.jp/biblio/100273166/58</v>
      </c>
    </row>
    <row r="123" spans="1:3">
      <c r="A123" s="5" t="s">
        <v>158</v>
      </c>
      <c r="B123" s="1">
        <v>58</v>
      </c>
      <c r="C123" s="1" t="str">
        <f>HYPERLINK("https://kokusho.nijl.ac.jp/biblio/100273166/58")</f>
        <v>https://kokusho.nijl.ac.jp/biblio/100273166/58</v>
      </c>
    </row>
    <row r="124" spans="1:3">
      <c r="A124" s="5" t="s">
        <v>159</v>
      </c>
      <c r="B124" s="1">
        <v>58</v>
      </c>
      <c r="C124" s="1" t="str">
        <f>HYPERLINK("https://kokusho.nijl.ac.jp/biblio/100273166/58")</f>
        <v>https://kokusho.nijl.ac.jp/biblio/100273166/58</v>
      </c>
    </row>
    <row r="125" spans="1:3">
      <c r="A125" s="5" t="s">
        <v>160</v>
      </c>
      <c r="B125" s="1">
        <v>58</v>
      </c>
      <c r="C125" s="1" t="str">
        <f>HYPERLINK("https://kokusho.nijl.ac.jp/biblio/100273166/58")</f>
        <v>https://kokusho.nijl.ac.jp/biblio/100273166/58</v>
      </c>
    </row>
    <row r="126" spans="1:3">
      <c r="A126" s="5" t="s">
        <v>161</v>
      </c>
      <c r="B126" s="1">
        <v>59</v>
      </c>
      <c r="C126" s="1" t="str">
        <f>HYPERLINK("https://kokusho.nijl.ac.jp/biblio/100273166/59")</f>
        <v>https://kokusho.nijl.ac.jp/biblio/100273166/59</v>
      </c>
    </row>
    <row r="127" spans="1:3">
      <c r="A127" s="5" t="s">
        <v>162</v>
      </c>
      <c r="B127" s="1">
        <v>59</v>
      </c>
      <c r="C127" s="1" t="str">
        <f>HYPERLINK("https://kokusho.nijl.ac.jp/biblio/100273166/59")</f>
        <v>https://kokusho.nijl.ac.jp/biblio/100273166/59</v>
      </c>
    </row>
    <row r="128" spans="1:3">
      <c r="A128" s="5" t="s">
        <v>163</v>
      </c>
      <c r="B128" s="1">
        <v>59</v>
      </c>
      <c r="C128" s="1" t="str">
        <f>HYPERLINK("https://kokusho.nijl.ac.jp/biblio/100273166/59")</f>
        <v>https://kokusho.nijl.ac.jp/biblio/100273166/59</v>
      </c>
    </row>
    <row r="129" spans="1:3">
      <c r="A129" s="5" t="s">
        <v>164</v>
      </c>
      <c r="B129" s="1">
        <v>59</v>
      </c>
      <c r="C129" s="1" t="str">
        <f>HYPERLINK("https://kokusho.nijl.ac.jp/biblio/100273166/59")</f>
        <v>https://kokusho.nijl.ac.jp/biblio/100273166/59</v>
      </c>
    </row>
    <row r="130" spans="1:3">
      <c r="A130" s="5" t="s">
        <v>165</v>
      </c>
      <c r="B130" s="1">
        <v>59</v>
      </c>
      <c r="C130" s="1" t="str">
        <f>HYPERLINK("https://kokusho.nijl.ac.jp/biblio/100273166/59")</f>
        <v>https://kokusho.nijl.ac.jp/biblio/100273166/59</v>
      </c>
    </row>
    <row r="131" spans="1:3">
      <c r="A131" s="5" t="s">
        <v>166</v>
      </c>
      <c r="B131" s="1">
        <v>60</v>
      </c>
      <c r="C131" s="1" t="str">
        <f>HYPERLINK("https://kokusho.nijl.ac.jp/biblio/100273166/60")</f>
        <v>https://kokusho.nijl.ac.jp/biblio/100273166/60</v>
      </c>
    </row>
    <row r="132" spans="1:3">
      <c r="A132" s="5" t="s">
        <v>167</v>
      </c>
      <c r="B132" s="1">
        <v>60</v>
      </c>
      <c r="C132" s="1" t="str">
        <f>HYPERLINK("https://kokusho.nijl.ac.jp/biblio/100273166/60")</f>
        <v>https://kokusho.nijl.ac.jp/biblio/100273166/60</v>
      </c>
    </row>
    <row r="133" spans="1:3">
      <c r="A133" s="5" t="s">
        <v>168</v>
      </c>
      <c r="B133" s="1">
        <v>60</v>
      </c>
      <c r="C133" s="1" t="str">
        <f>HYPERLINK("https://kokusho.nijl.ac.jp/biblio/100273166/60")</f>
        <v>https://kokusho.nijl.ac.jp/biblio/100273166/60</v>
      </c>
    </row>
    <row r="134" spans="1:3">
      <c r="A134" s="5" t="s">
        <v>169</v>
      </c>
      <c r="B134" s="1">
        <v>60</v>
      </c>
      <c r="C134" s="1" t="str">
        <f>HYPERLINK("https://kokusho.nijl.ac.jp/biblio/100273166/60")</f>
        <v>https://kokusho.nijl.ac.jp/biblio/100273166/60</v>
      </c>
    </row>
    <row r="135" spans="1:3">
      <c r="A135" s="5" t="s">
        <v>170</v>
      </c>
      <c r="B135" s="1">
        <v>60</v>
      </c>
      <c r="C135" s="1" t="str">
        <f>HYPERLINK("https://kokusho.nijl.ac.jp/biblio/100273166/60")</f>
        <v>https://kokusho.nijl.ac.jp/biblio/100273166/60</v>
      </c>
    </row>
    <row r="136" spans="1:3">
      <c r="A136" s="2" t="s">
        <v>7</v>
      </c>
      <c r="B136" s="1">
        <v>61</v>
      </c>
      <c r="C136" s="1" t="str">
        <f>HYPERLINK("https://kokusho.nijl.ac.jp/biblio/100273166/61")</f>
        <v>https://kokusho.nijl.ac.jp/biblio/100273166/61</v>
      </c>
    </row>
    <row r="137" spans="1:3">
      <c r="A137" s="5" t="s">
        <v>171</v>
      </c>
      <c r="B137" s="1">
        <v>61</v>
      </c>
      <c r="C137" s="1" t="str">
        <f>HYPERLINK("https://kokusho.nijl.ac.jp/biblio/100273166/61")</f>
        <v>https://kokusho.nijl.ac.jp/biblio/100273166/61</v>
      </c>
    </row>
    <row r="138" spans="1:3">
      <c r="A138" s="5" t="s">
        <v>172</v>
      </c>
      <c r="B138" s="1">
        <v>61</v>
      </c>
      <c r="C138" s="1" t="str">
        <f>HYPERLINK("https://kokusho.nijl.ac.jp/biblio/100273166/61")</f>
        <v>https://kokusho.nijl.ac.jp/biblio/100273166/61</v>
      </c>
    </row>
    <row r="139" spans="1:3">
      <c r="A139" s="5" t="s">
        <v>173</v>
      </c>
      <c r="B139" s="1">
        <v>61</v>
      </c>
      <c r="C139" s="1" t="str">
        <f>HYPERLINK("https://kokusho.nijl.ac.jp/biblio/100273166/61")</f>
        <v>https://kokusho.nijl.ac.jp/biblio/100273166/61</v>
      </c>
    </row>
    <row r="140" spans="1:3">
      <c r="A140" s="5" t="s">
        <v>174</v>
      </c>
      <c r="B140" s="1">
        <v>61</v>
      </c>
      <c r="C140" s="1" t="str">
        <f>HYPERLINK("https://kokusho.nijl.ac.jp/biblio/100273166/61")</f>
        <v>https://kokusho.nijl.ac.jp/biblio/100273166/61</v>
      </c>
    </row>
    <row r="141" spans="1:3">
      <c r="A141" s="5" t="s">
        <v>175</v>
      </c>
      <c r="B141" s="1">
        <v>62</v>
      </c>
      <c r="C141" s="1" t="str">
        <f>HYPERLINK("https://kokusho.nijl.ac.jp/biblio/100273166/62")</f>
        <v>https://kokusho.nijl.ac.jp/biblio/100273166/62</v>
      </c>
    </row>
    <row r="142" spans="1:3">
      <c r="A142" s="5" t="s">
        <v>176</v>
      </c>
      <c r="B142" s="1">
        <v>62</v>
      </c>
      <c r="C142" s="1" t="str">
        <f>HYPERLINK("https://kokusho.nijl.ac.jp/biblio/100273166/62")</f>
        <v>https://kokusho.nijl.ac.jp/biblio/100273166/62</v>
      </c>
    </row>
    <row r="143" spans="1:3">
      <c r="A143" s="5" t="s">
        <v>177</v>
      </c>
      <c r="B143" s="1">
        <v>62</v>
      </c>
      <c r="C143" s="1" t="str">
        <f>HYPERLINK("https://kokusho.nijl.ac.jp/biblio/100273166/62")</f>
        <v>https://kokusho.nijl.ac.jp/biblio/100273166/62</v>
      </c>
    </row>
    <row r="144" spans="1:3">
      <c r="A144" s="5" t="s">
        <v>178</v>
      </c>
      <c r="B144" s="1">
        <v>62</v>
      </c>
      <c r="C144" s="1" t="str">
        <f>HYPERLINK("https://kokusho.nijl.ac.jp/biblio/100273166/62")</f>
        <v>https://kokusho.nijl.ac.jp/biblio/100273166/62</v>
      </c>
    </row>
    <row r="145" spans="1:3">
      <c r="A145" s="5" t="s">
        <v>179</v>
      </c>
      <c r="B145" s="1">
        <v>62</v>
      </c>
      <c r="C145" s="1" t="str">
        <f>HYPERLINK("https://kokusho.nijl.ac.jp/biblio/100273166/62")</f>
        <v>https://kokusho.nijl.ac.jp/biblio/100273166/62</v>
      </c>
    </row>
    <row r="146" spans="1:3">
      <c r="A146" s="5" t="s">
        <v>180</v>
      </c>
      <c r="B146" s="1">
        <v>62</v>
      </c>
      <c r="C146" s="1" t="str">
        <f>HYPERLINK("https://kokusho.nijl.ac.jp/biblio/100273166/62")</f>
        <v>https://kokusho.nijl.ac.jp/biblio/100273166/62</v>
      </c>
    </row>
    <row r="147" spans="1:3">
      <c r="A147" s="5" t="s">
        <v>181</v>
      </c>
      <c r="B147" s="1">
        <v>63</v>
      </c>
      <c r="C147" s="1" t="str">
        <f>HYPERLINK("https://kokusho.nijl.ac.jp/biblio/100273166/63")</f>
        <v>https://kokusho.nijl.ac.jp/biblio/100273166/63</v>
      </c>
    </row>
    <row r="148" spans="1:3">
      <c r="A148" s="5" t="s">
        <v>182</v>
      </c>
      <c r="B148" s="1">
        <v>63</v>
      </c>
      <c r="C148" s="1" t="str">
        <f>HYPERLINK("https://kokusho.nijl.ac.jp/biblio/100273166/63")</f>
        <v>https://kokusho.nijl.ac.jp/biblio/100273166/63</v>
      </c>
    </row>
    <row r="149" spans="1:3">
      <c r="A149" s="5" t="s">
        <v>183</v>
      </c>
      <c r="B149" s="1">
        <v>63</v>
      </c>
      <c r="C149" s="1" t="str">
        <f>HYPERLINK("https://kokusho.nijl.ac.jp/biblio/100273166/63")</f>
        <v>https://kokusho.nijl.ac.jp/biblio/100273166/63</v>
      </c>
    </row>
    <row r="150" spans="1:3">
      <c r="A150" s="5" t="s">
        <v>184</v>
      </c>
      <c r="B150" s="1">
        <v>64</v>
      </c>
      <c r="C150" s="1" t="str">
        <f>HYPERLINK("https://kokusho.nijl.ac.jp/biblio/100273166/64")</f>
        <v>https://kokusho.nijl.ac.jp/biblio/100273166/64</v>
      </c>
    </row>
    <row r="151" spans="1:3">
      <c r="A151" s="5" t="s">
        <v>185</v>
      </c>
      <c r="B151" s="1">
        <v>64</v>
      </c>
      <c r="C151" s="1" t="str">
        <f>HYPERLINK("https://kokusho.nijl.ac.jp/biblio/100273166/64")</f>
        <v>https://kokusho.nijl.ac.jp/biblio/100273166/64</v>
      </c>
    </row>
    <row r="152" spans="1:3">
      <c r="A152" s="5" t="s">
        <v>186</v>
      </c>
      <c r="B152" s="1">
        <v>64</v>
      </c>
      <c r="C152" s="1" t="str">
        <f>HYPERLINK("https://kokusho.nijl.ac.jp/biblio/100273166/64")</f>
        <v>https://kokusho.nijl.ac.jp/biblio/100273166/64</v>
      </c>
    </row>
    <row r="153" spans="1:3">
      <c r="A153" s="5" t="s">
        <v>187</v>
      </c>
      <c r="B153" s="1">
        <v>65</v>
      </c>
      <c r="C153" s="1" t="str">
        <f>HYPERLINK("https://kokusho.nijl.ac.jp/biblio/100273166/65")</f>
        <v>https://kokusho.nijl.ac.jp/biblio/100273166/65</v>
      </c>
    </row>
    <row r="154" spans="1:3">
      <c r="A154" s="5" t="s">
        <v>188</v>
      </c>
      <c r="B154" s="1">
        <v>65</v>
      </c>
      <c r="C154" s="1" t="str">
        <f>HYPERLINK("https://kokusho.nijl.ac.jp/biblio/100273166/65")</f>
        <v>https://kokusho.nijl.ac.jp/biblio/100273166/65</v>
      </c>
    </row>
    <row r="155" spans="1:3">
      <c r="A155" s="5" t="s">
        <v>189</v>
      </c>
      <c r="B155" s="1">
        <v>65</v>
      </c>
      <c r="C155" s="1" t="str">
        <f>HYPERLINK("https://kokusho.nijl.ac.jp/biblio/100273166/65")</f>
        <v>https://kokusho.nijl.ac.jp/biblio/100273166/65</v>
      </c>
    </row>
    <row r="156" spans="1:3">
      <c r="A156" s="5" t="s">
        <v>190</v>
      </c>
      <c r="B156" s="1">
        <v>65</v>
      </c>
      <c r="C156" s="1" t="str">
        <f>HYPERLINK("https://kokusho.nijl.ac.jp/biblio/100273166/65")</f>
        <v>https://kokusho.nijl.ac.jp/biblio/100273166/65</v>
      </c>
    </row>
    <row r="157" spans="1:3">
      <c r="A157" s="5" t="s">
        <v>191</v>
      </c>
      <c r="B157" s="1">
        <v>66</v>
      </c>
      <c r="C157" s="1" t="str">
        <f>HYPERLINK("https://kokusho.nijl.ac.jp/biblio/100273166/66")</f>
        <v>https://kokusho.nijl.ac.jp/biblio/100273166/66</v>
      </c>
    </row>
    <row r="158" spans="1:3">
      <c r="A158" s="2" t="s">
        <v>8</v>
      </c>
      <c r="B158" s="1">
        <v>66</v>
      </c>
      <c r="C158" s="1" t="str">
        <f>HYPERLINK("https://kokusho.nijl.ac.jp/biblio/100273166/66")</f>
        <v>https://kokusho.nijl.ac.jp/biblio/100273166/66</v>
      </c>
    </row>
    <row r="159" spans="1:3">
      <c r="A159" s="5" t="s">
        <v>192</v>
      </c>
      <c r="B159" s="1">
        <v>66</v>
      </c>
      <c r="C159" s="1" t="str">
        <f>HYPERLINK("https://kokusho.nijl.ac.jp/biblio/100273166/66")</f>
        <v>https://kokusho.nijl.ac.jp/biblio/100273166/66</v>
      </c>
    </row>
    <row r="160" spans="1:3">
      <c r="A160" s="5" t="s">
        <v>193</v>
      </c>
      <c r="B160" s="1">
        <v>66</v>
      </c>
      <c r="C160" s="1" t="str">
        <f>HYPERLINK("https://kokusho.nijl.ac.jp/biblio/100273166/66")</f>
        <v>https://kokusho.nijl.ac.jp/biblio/100273166/66</v>
      </c>
    </row>
    <row r="161" spans="1:3">
      <c r="A161" s="5" t="s">
        <v>194</v>
      </c>
      <c r="B161" s="1">
        <v>67</v>
      </c>
      <c r="C161" s="1" t="str">
        <f>HYPERLINK("https://kokusho.nijl.ac.jp/biblio/100273166/67")</f>
        <v>https://kokusho.nijl.ac.jp/biblio/100273166/67</v>
      </c>
    </row>
    <row r="162" spans="1:3">
      <c r="A162" s="5" t="s">
        <v>195</v>
      </c>
      <c r="B162" s="1">
        <v>67</v>
      </c>
      <c r="C162" s="1" t="str">
        <f>HYPERLINK("https://kokusho.nijl.ac.jp/biblio/100273166/67")</f>
        <v>https://kokusho.nijl.ac.jp/biblio/100273166/67</v>
      </c>
    </row>
    <row r="163" spans="1:3">
      <c r="A163" s="5" t="s">
        <v>196</v>
      </c>
      <c r="B163" s="1">
        <v>67</v>
      </c>
      <c r="C163" s="1" t="str">
        <f>HYPERLINK("https://kokusho.nijl.ac.jp/biblio/100273166/67")</f>
        <v>https://kokusho.nijl.ac.jp/biblio/100273166/67</v>
      </c>
    </row>
    <row r="164" spans="1:3">
      <c r="A164" s="5" t="s">
        <v>197</v>
      </c>
      <c r="B164" s="1">
        <v>67</v>
      </c>
      <c r="C164" s="1" t="str">
        <f>HYPERLINK("https://kokusho.nijl.ac.jp/biblio/100273166/67")</f>
        <v>https://kokusho.nijl.ac.jp/biblio/100273166/67</v>
      </c>
    </row>
    <row r="165" spans="1:3">
      <c r="A165" s="5" t="s">
        <v>198</v>
      </c>
      <c r="B165" s="1">
        <v>68</v>
      </c>
      <c r="C165" s="1" t="str">
        <f>HYPERLINK("https://kokusho.nijl.ac.jp/biblio/100273166/68")</f>
        <v>https://kokusho.nijl.ac.jp/biblio/100273166/68</v>
      </c>
    </row>
    <row r="166" spans="1:3">
      <c r="A166" s="5" t="s">
        <v>199</v>
      </c>
      <c r="B166" s="1">
        <v>69</v>
      </c>
      <c r="C166" s="1" t="str">
        <f>HYPERLINK("https://kokusho.nijl.ac.jp/biblio/100273166/69")</f>
        <v>https://kokusho.nijl.ac.jp/biblio/100273166/69</v>
      </c>
    </row>
    <row r="167" spans="1:3">
      <c r="A167" s="5" t="s">
        <v>200</v>
      </c>
      <c r="B167" s="1">
        <v>69</v>
      </c>
      <c r="C167" s="1" t="str">
        <f>HYPERLINK("https://kokusho.nijl.ac.jp/biblio/100273166/69")</f>
        <v>https://kokusho.nijl.ac.jp/biblio/100273166/69</v>
      </c>
    </row>
    <row r="168" spans="1:3">
      <c r="A168" s="5" t="s">
        <v>201</v>
      </c>
      <c r="B168" s="1">
        <v>69</v>
      </c>
      <c r="C168" s="1" t="str">
        <f>HYPERLINK("https://kokusho.nijl.ac.jp/biblio/100273166/69")</f>
        <v>https://kokusho.nijl.ac.jp/biblio/100273166/69</v>
      </c>
    </row>
    <row r="169" spans="1:3">
      <c r="A169" s="5" t="s">
        <v>202</v>
      </c>
      <c r="B169" s="1">
        <v>69</v>
      </c>
      <c r="C169" s="1" t="str">
        <f>HYPERLINK("https://kokusho.nijl.ac.jp/biblio/100273166/69")</f>
        <v>https://kokusho.nijl.ac.jp/biblio/100273166/69</v>
      </c>
    </row>
    <row r="170" spans="1:3">
      <c r="A170" s="5" t="s">
        <v>203</v>
      </c>
      <c r="B170" s="1">
        <v>70</v>
      </c>
      <c r="C170" s="1" t="str">
        <f>HYPERLINK("https://kokusho.nijl.ac.jp/biblio/100273166/70")</f>
        <v>https://kokusho.nijl.ac.jp/biblio/100273166/70</v>
      </c>
    </row>
    <row r="171" spans="1:3">
      <c r="A171" s="5" t="s">
        <v>204</v>
      </c>
      <c r="B171" s="1">
        <v>70</v>
      </c>
      <c r="C171" s="1" t="str">
        <f>HYPERLINK("https://kokusho.nijl.ac.jp/biblio/100273166/70")</f>
        <v>https://kokusho.nijl.ac.jp/biblio/100273166/70</v>
      </c>
    </row>
    <row r="172" spans="1:3">
      <c r="A172" s="2" t="s">
        <v>9</v>
      </c>
      <c r="B172" s="1">
        <v>75</v>
      </c>
      <c r="C172" s="1" t="str">
        <f>HYPERLINK("https://kokusho.nijl.ac.jp/biblio/100273166/75")</f>
        <v>https://kokusho.nijl.ac.jp/biblio/100273166/75</v>
      </c>
    </row>
    <row r="173" spans="1:3">
      <c r="A173" s="5" t="s">
        <v>205</v>
      </c>
      <c r="B173" s="1">
        <v>75</v>
      </c>
      <c r="C173" s="1" t="str">
        <f>HYPERLINK("https://kokusho.nijl.ac.jp/biblio/100273166/75")</f>
        <v>https://kokusho.nijl.ac.jp/biblio/100273166/75</v>
      </c>
    </row>
    <row r="174" spans="1:3">
      <c r="A174" s="5" t="s">
        <v>206</v>
      </c>
      <c r="B174" s="1">
        <v>75</v>
      </c>
      <c r="C174" s="1" t="str">
        <f>HYPERLINK("https://kokusho.nijl.ac.jp/biblio/100273166/75")</f>
        <v>https://kokusho.nijl.ac.jp/biblio/100273166/75</v>
      </c>
    </row>
    <row r="175" spans="1:3">
      <c r="A175" s="5" t="s">
        <v>207</v>
      </c>
      <c r="B175" s="1">
        <v>75</v>
      </c>
      <c r="C175" s="1" t="str">
        <f>HYPERLINK("https://kokusho.nijl.ac.jp/biblio/100273166/75")</f>
        <v>https://kokusho.nijl.ac.jp/biblio/100273166/75</v>
      </c>
    </row>
    <row r="176" spans="1:3">
      <c r="A176" s="5" t="s">
        <v>208</v>
      </c>
      <c r="B176" s="1">
        <v>76</v>
      </c>
      <c r="C176" s="1" t="str">
        <f>HYPERLINK("https://kokusho.nijl.ac.jp/biblio/100273166/76")</f>
        <v>https://kokusho.nijl.ac.jp/biblio/100273166/76</v>
      </c>
    </row>
    <row r="177" spans="1:3">
      <c r="A177" s="5" t="s">
        <v>209</v>
      </c>
      <c r="B177" s="1">
        <v>76</v>
      </c>
      <c r="C177" s="1" t="str">
        <f>HYPERLINK("https://kokusho.nijl.ac.jp/biblio/100273166/76")</f>
        <v>https://kokusho.nijl.ac.jp/biblio/100273166/76</v>
      </c>
    </row>
    <row r="178" spans="1:3">
      <c r="A178" s="5" t="s">
        <v>210</v>
      </c>
      <c r="B178" s="1">
        <v>76</v>
      </c>
      <c r="C178" s="1" t="str">
        <f>HYPERLINK("https://kokusho.nijl.ac.jp/biblio/100273166/76")</f>
        <v>https://kokusho.nijl.ac.jp/biblio/100273166/76</v>
      </c>
    </row>
    <row r="179" spans="1:3">
      <c r="A179" s="5" t="s">
        <v>211</v>
      </c>
      <c r="B179" s="1">
        <v>76</v>
      </c>
      <c r="C179" s="1" t="str">
        <f>HYPERLINK("https://kokusho.nijl.ac.jp/biblio/100273166/76")</f>
        <v>https://kokusho.nijl.ac.jp/biblio/100273166/76</v>
      </c>
    </row>
    <row r="180" spans="1:3">
      <c r="A180" s="5" t="s">
        <v>212</v>
      </c>
      <c r="B180" s="1">
        <v>76</v>
      </c>
      <c r="C180" s="1" t="str">
        <f>HYPERLINK("https://kokusho.nijl.ac.jp/biblio/100273166/76")</f>
        <v>https://kokusho.nijl.ac.jp/biblio/100273166/76</v>
      </c>
    </row>
    <row r="181" spans="1:3">
      <c r="A181" s="5" t="s">
        <v>213</v>
      </c>
      <c r="B181" s="1">
        <v>77</v>
      </c>
      <c r="C181" s="1" t="str">
        <f>HYPERLINK("https://kokusho.nijl.ac.jp/biblio/100273166/77")</f>
        <v>https://kokusho.nijl.ac.jp/biblio/100273166/77</v>
      </c>
    </row>
    <row r="182" spans="1:3">
      <c r="A182" s="5" t="s">
        <v>214</v>
      </c>
      <c r="B182" s="1">
        <v>77</v>
      </c>
      <c r="C182" s="1" t="str">
        <f>HYPERLINK("https://kokusho.nijl.ac.jp/biblio/100273166/77")</f>
        <v>https://kokusho.nijl.ac.jp/biblio/100273166/77</v>
      </c>
    </row>
    <row r="183" spans="1:3">
      <c r="A183" s="5" t="s">
        <v>215</v>
      </c>
      <c r="B183" s="1">
        <v>78</v>
      </c>
      <c r="C183" s="1" t="str">
        <f>HYPERLINK("https://kokusho.nijl.ac.jp/biblio/100273166/78")</f>
        <v>https://kokusho.nijl.ac.jp/biblio/100273166/78</v>
      </c>
    </row>
    <row r="184" spans="1:3">
      <c r="A184" s="5" t="s">
        <v>216</v>
      </c>
      <c r="B184" s="1">
        <v>78</v>
      </c>
      <c r="C184" s="1" t="str">
        <f>HYPERLINK("https://kokusho.nijl.ac.jp/biblio/100273166/78")</f>
        <v>https://kokusho.nijl.ac.jp/biblio/100273166/78</v>
      </c>
    </row>
    <row r="185" spans="1:3">
      <c r="A185" s="5" t="s">
        <v>217</v>
      </c>
      <c r="B185" s="1">
        <v>78</v>
      </c>
      <c r="C185" s="1" t="str">
        <f>HYPERLINK("https://kokusho.nijl.ac.jp/biblio/100273166/78")</f>
        <v>https://kokusho.nijl.ac.jp/biblio/100273166/78</v>
      </c>
    </row>
    <row r="186" spans="1:3">
      <c r="A186" s="5" t="s">
        <v>218</v>
      </c>
      <c r="B186" s="1">
        <v>78</v>
      </c>
      <c r="C186" s="1" t="str">
        <f>HYPERLINK("https://kokusho.nijl.ac.jp/biblio/100273166/78")</f>
        <v>https://kokusho.nijl.ac.jp/biblio/100273166/78</v>
      </c>
    </row>
    <row r="187" spans="1:3">
      <c r="A187" s="5" t="s">
        <v>219</v>
      </c>
      <c r="B187" s="1">
        <v>78</v>
      </c>
      <c r="C187" s="1" t="str">
        <f>HYPERLINK("https://kokusho.nijl.ac.jp/biblio/100273166/78")</f>
        <v>https://kokusho.nijl.ac.jp/biblio/100273166/78</v>
      </c>
    </row>
    <row r="188" spans="1:3">
      <c r="A188" s="5" t="s">
        <v>220</v>
      </c>
      <c r="B188" s="1">
        <v>78</v>
      </c>
      <c r="C188" s="1" t="str">
        <f>HYPERLINK("https://kokusho.nijl.ac.jp/biblio/100273166/78")</f>
        <v>https://kokusho.nijl.ac.jp/biblio/100273166/78</v>
      </c>
    </row>
    <row r="189" spans="1:3">
      <c r="A189" s="5" t="s">
        <v>221</v>
      </c>
      <c r="B189" s="1">
        <v>78</v>
      </c>
      <c r="C189" s="1" t="str">
        <f>HYPERLINK("https://kokusho.nijl.ac.jp/biblio/100273166/78")</f>
        <v>https://kokusho.nijl.ac.jp/biblio/100273166/78</v>
      </c>
    </row>
    <row r="190" spans="1:3">
      <c r="A190" s="5" t="s">
        <v>222</v>
      </c>
      <c r="B190" s="1">
        <v>78</v>
      </c>
      <c r="C190" s="1" t="str">
        <f>HYPERLINK("https://kokusho.nijl.ac.jp/biblio/100273166/78")</f>
        <v>https://kokusho.nijl.ac.jp/biblio/100273166/78</v>
      </c>
    </row>
    <row r="191" spans="1:3">
      <c r="A191" s="5" t="s">
        <v>223</v>
      </c>
      <c r="B191" s="1">
        <v>78</v>
      </c>
      <c r="C191" s="1" t="str">
        <f>HYPERLINK("https://kokusho.nijl.ac.jp/biblio/100273166/78")</f>
        <v>https://kokusho.nijl.ac.jp/biblio/100273166/78</v>
      </c>
    </row>
    <row r="192" spans="1:3">
      <c r="A192" s="5" t="s">
        <v>224</v>
      </c>
      <c r="B192" s="1">
        <v>78</v>
      </c>
      <c r="C192" s="1" t="str">
        <f>HYPERLINK("https://kokusho.nijl.ac.jp/biblio/100273166/78")</f>
        <v>https://kokusho.nijl.ac.jp/biblio/100273166/78</v>
      </c>
    </row>
    <row r="193" spans="1:3">
      <c r="A193" s="5" t="s">
        <v>225</v>
      </c>
      <c r="B193" s="1">
        <v>78</v>
      </c>
      <c r="C193" s="1" t="str">
        <f>HYPERLINK("https://kokusho.nijl.ac.jp/biblio/100273166/78")</f>
        <v>https://kokusho.nijl.ac.jp/biblio/100273166/78</v>
      </c>
    </row>
    <row r="194" spans="1:3">
      <c r="A194" s="5" t="s">
        <v>226</v>
      </c>
      <c r="B194" s="1">
        <v>78</v>
      </c>
      <c r="C194" s="1" t="str">
        <f>HYPERLINK("https://kokusho.nijl.ac.jp/biblio/100273166/78")</f>
        <v>https://kokusho.nijl.ac.jp/biblio/100273166/78</v>
      </c>
    </row>
    <row r="195" spans="1:3">
      <c r="A195" s="5" t="s">
        <v>227</v>
      </c>
      <c r="B195" s="1">
        <v>78</v>
      </c>
      <c r="C195" s="1" t="str">
        <f>HYPERLINK("https://kokusho.nijl.ac.jp/biblio/100273166/78")</f>
        <v>https://kokusho.nijl.ac.jp/biblio/100273166/78</v>
      </c>
    </row>
    <row r="196" spans="1:3">
      <c r="A196" s="5" t="s">
        <v>228</v>
      </c>
      <c r="B196" s="1">
        <v>78</v>
      </c>
      <c r="C196" s="1" t="str">
        <f>HYPERLINK("https://kokusho.nijl.ac.jp/biblio/100273166/78")</f>
        <v>https://kokusho.nijl.ac.jp/biblio/100273166/78</v>
      </c>
    </row>
    <row r="197" spans="1:3">
      <c r="A197" s="5" t="s">
        <v>229</v>
      </c>
      <c r="B197" s="1">
        <v>78</v>
      </c>
      <c r="C197" s="1" t="str">
        <f>HYPERLINK("https://kokusho.nijl.ac.jp/biblio/100273166/78")</f>
        <v>https://kokusho.nijl.ac.jp/biblio/100273166/78</v>
      </c>
    </row>
    <row r="198" spans="1:3">
      <c r="A198" s="5" t="s">
        <v>230</v>
      </c>
      <c r="B198" s="1">
        <v>78</v>
      </c>
      <c r="C198" s="1" t="str">
        <f>HYPERLINK("https://kokusho.nijl.ac.jp/biblio/100273166/78")</f>
        <v>https://kokusho.nijl.ac.jp/biblio/100273166/78</v>
      </c>
    </row>
    <row r="199" spans="1:3">
      <c r="A199" s="5" t="s">
        <v>231</v>
      </c>
      <c r="B199" s="1">
        <v>79</v>
      </c>
      <c r="C199" s="1" t="str">
        <f>HYPERLINK("https://kokusho.nijl.ac.jp/biblio/100273166/79")</f>
        <v>https://kokusho.nijl.ac.jp/biblio/100273166/79</v>
      </c>
    </row>
    <row r="200" spans="1:3">
      <c r="A200" s="5" t="s">
        <v>232</v>
      </c>
      <c r="B200" s="1">
        <v>79</v>
      </c>
      <c r="C200" s="1" t="str">
        <f>HYPERLINK("https://kokusho.nijl.ac.jp/biblio/100273166/79")</f>
        <v>https://kokusho.nijl.ac.jp/biblio/100273166/79</v>
      </c>
    </row>
    <row r="201" spans="1:3">
      <c r="A201" s="5" t="s">
        <v>233</v>
      </c>
      <c r="B201" s="1">
        <v>79</v>
      </c>
      <c r="C201" s="1" t="str">
        <f>HYPERLINK("https://kokusho.nijl.ac.jp/biblio/100273166/79")</f>
        <v>https://kokusho.nijl.ac.jp/biblio/100273166/79</v>
      </c>
    </row>
    <row r="202" spans="1:3">
      <c r="A202" s="5" t="s">
        <v>234</v>
      </c>
      <c r="B202" s="1">
        <v>79</v>
      </c>
      <c r="C202" s="1" t="str">
        <f>HYPERLINK("https://kokusho.nijl.ac.jp/biblio/100273166/79")</f>
        <v>https://kokusho.nijl.ac.jp/biblio/100273166/79</v>
      </c>
    </row>
    <row r="203" spans="1:3">
      <c r="A203" s="5" t="s">
        <v>235</v>
      </c>
      <c r="B203" s="1">
        <v>79</v>
      </c>
      <c r="C203" s="1" t="str">
        <f>HYPERLINK("https://kokusho.nijl.ac.jp/biblio/100273166/79")</f>
        <v>https://kokusho.nijl.ac.jp/biblio/100273166/79</v>
      </c>
    </row>
    <row r="204" spans="1:3">
      <c r="A204" s="5" t="s">
        <v>236</v>
      </c>
      <c r="B204" s="1">
        <v>80</v>
      </c>
      <c r="C204" s="1" t="str">
        <f>HYPERLINK("https://kokusho.nijl.ac.jp/biblio/100273166/80")</f>
        <v>https://kokusho.nijl.ac.jp/biblio/100273166/80</v>
      </c>
    </row>
    <row r="205" spans="1:3">
      <c r="A205" s="5" t="s">
        <v>237</v>
      </c>
      <c r="B205" s="1">
        <v>80</v>
      </c>
      <c r="C205" s="1" t="str">
        <f>HYPERLINK("https://kokusho.nijl.ac.jp/biblio/100273166/80")</f>
        <v>https://kokusho.nijl.ac.jp/biblio/100273166/80</v>
      </c>
    </row>
    <row r="206" spans="1:3">
      <c r="A206" s="5" t="s">
        <v>238</v>
      </c>
      <c r="B206" s="1">
        <v>80</v>
      </c>
      <c r="C206" s="1" t="str">
        <f>HYPERLINK("https://kokusho.nijl.ac.jp/biblio/100273166/80")</f>
        <v>https://kokusho.nijl.ac.jp/biblio/100273166/80</v>
      </c>
    </row>
    <row r="207" spans="1:3">
      <c r="A207" s="5" t="s">
        <v>239</v>
      </c>
      <c r="B207" s="1">
        <v>80</v>
      </c>
      <c r="C207" s="1" t="str">
        <f>HYPERLINK("https://kokusho.nijl.ac.jp/biblio/100273166/80")</f>
        <v>https://kokusho.nijl.ac.jp/biblio/100273166/80</v>
      </c>
    </row>
    <row r="208" spans="1:3">
      <c r="A208" s="5" t="s">
        <v>240</v>
      </c>
      <c r="B208" s="1">
        <v>81</v>
      </c>
      <c r="C208" s="1" t="str">
        <f>HYPERLINK("https://kokusho.nijl.ac.jp/biblio/100273166/81")</f>
        <v>https://kokusho.nijl.ac.jp/biblio/100273166/81</v>
      </c>
    </row>
    <row r="209" spans="1:3">
      <c r="A209" s="5" t="s">
        <v>241</v>
      </c>
      <c r="B209" s="1">
        <v>81</v>
      </c>
      <c r="C209" s="1" t="str">
        <f>HYPERLINK("https://kokusho.nijl.ac.jp/biblio/100273166/81")</f>
        <v>https://kokusho.nijl.ac.jp/biblio/100273166/81</v>
      </c>
    </row>
    <row r="210" spans="1:3">
      <c r="A210" s="5" t="s">
        <v>242</v>
      </c>
      <c r="B210" s="1">
        <v>81</v>
      </c>
      <c r="C210" s="1" t="str">
        <f>HYPERLINK("https://kokusho.nijl.ac.jp/biblio/100273166/81")</f>
        <v>https://kokusho.nijl.ac.jp/biblio/100273166/81</v>
      </c>
    </row>
    <row r="211" spans="1:3">
      <c r="A211" s="5" t="s">
        <v>243</v>
      </c>
      <c r="B211" s="1">
        <v>81</v>
      </c>
      <c r="C211" s="1" t="str">
        <f>HYPERLINK("https://kokusho.nijl.ac.jp/biblio/100273166/81")</f>
        <v>https://kokusho.nijl.ac.jp/biblio/100273166/81</v>
      </c>
    </row>
    <row r="212" spans="1:3">
      <c r="A212" s="5" t="s">
        <v>244</v>
      </c>
      <c r="B212" s="1">
        <v>82</v>
      </c>
      <c r="C212" s="1" t="str">
        <f>HYPERLINK("https://kokusho.nijl.ac.jp/biblio/100273166/82")</f>
        <v>https://kokusho.nijl.ac.jp/biblio/100273166/82</v>
      </c>
    </row>
    <row r="213" spans="1:3">
      <c r="A213" s="6" t="s">
        <v>245</v>
      </c>
      <c r="B213" s="1">
        <v>82</v>
      </c>
      <c r="C213" s="1" t="str">
        <f>HYPERLINK("https://kokusho.nijl.ac.jp/biblio/100273166/82")</f>
        <v>https://kokusho.nijl.ac.jp/biblio/100273166/82</v>
      </c>
    </row>
    <row r="214" spans="1:3">
      <c r="A214" s="5" t="s">
        <v>246</v>
      </c>
      <c r="B214" s="1">
        <v>82</v>
      </c>
      <c r="C214" s="1" t="str">
        <f>HYPERLINK("https://kokusho.nijl.ac.jp/biblio/100273166/82")</f>
        <v>https://kokusho.nijl.ac.jp/biblio/100273166/82</v>
      </c>
    </row>
    <row r="215" spans="1:3">
      <c r="A215" s="5" t="s">
        <v>247</v>
      </c>
      <c r="B215" s="1">
        <v>82</v>
      </c>
      <c r="C215" s="1" t="str">
        <f>HYPERLINK("https://kokusho.nijl.ac.jp/biblio/100273166/82")</f>
        <v>https://kokusho.nijl.ac.jp/biblio/100273166/82</v>
      </c>
    </row>
    <row r="216" spans="1:3">
      <c r="A216" s="5" t="s">
        <v>248</v>
      </c>
      <c r="B216" s="1">
        <v>82</v>
      </c>
      <c r="C216" s="1" t="str">
        <f>HYPERLINK("https://kokusho.nijl.ac.jp/biblio/100273166/82")</f>
        <v>https://kokusho.nijl.ac.jp/biblio/100273166/82</v>
      </c>
    </row>
    <row r="217" spans="1:3">
      <c r="A217" s="5" t="s">
        <v>249</v>
      </c>
      <c r="B217" s="1">
        <v>82</v>
      </c>
      <c r="C217" s="1" t="str">
        <f>HYPERLINK("https://kokusho.nijl.ac.jp/biblio/100273166/82")</f>
        <v>https://kokusho.nijl.ac.jp/biblio/100273166/82</v>
      </c>
    </row>
    <row r="218" spans="1:3">
      <c r="A218" s="5" t="s">
        <v>250</v>
      </c>
      <c r="B218" s="1">
        <v>82</v>
      </c>
      <c r="C218" s="1" t="str">
        <f>HYPERLINK("https://kokusho.nijl.ac.jp/biblio/100273166/82")</f>
        <v>https://kokusho.nijl.ac.jp/biblio/100273166/82</v>
      </c>
    </row>
    <row r="219" spans="1:3">
      <c r="A219" s="5" t="s">
        <v>251</v>
      </c>
      <c r="B219" s="1">
        <v>82</v>
      </c>
      <c r="C219" s="1" t="str">
        <f>HYPERLINK("https://kokusho.nijl.ac.jp/biblio/100273166/82")</f>
        <v>https://kokusho.nijl.ac.jp/biblio/100273166/82</v>
      </c>
    </row>
    <row r="220" spans="1:3">
      <c r="A220" s="5" t="s">
        <v>252</v>
      </c>
      <c r="B220" s="1">
        <v>82</v>
      </c>
      <c r="C220" s="1" t="str">
        <f>HYPERLINK("https://kokusho.nijl.ac.jp/biblio/100273166/82")</f>
        <v>https://kokusho.nijl.ac.jp/biblio/100273166/82</v>
      </c>
    </row>
    <row r="221" spans="1:3">
      <c r="A221" s="5" t="s">
        <v>253</v>
      </c>
      <c r="B221" s="1">
        <v>82</v>
      </c>
      <c r="C221" s="1" t="str">
        <f>HYPERLINK("https://kokusho.nijl.ac.jp/biblio/100273166/82")</f>
        <v>https://kokusho.nijl.ac.jp/biblio/100273166/82</v>
      </c>
    </row>
    <row r="222" spans="1:3">
      <c r="A222" s="5" t="s">
        <v>254</v>
      </c>
      <c r="B222" s="1">
        <v>82</v>
      </c>
      <c r="C222" s="1" t="str">
        <f>HYPERLINK("https://kokusho.nijl.ac.jp/biblio/100273166/82")</f>
        <v>https://kokusho.nijl.ac.jp/biblio/100273166/82</v>
      </c>
    </row>
    <row r="223" spans="1:3">
      <c r="A223" s="5" t="s">
        <v>255</v>
      </c>
      <c r="B223" s="1">
        <v>83</v>
      </c>
      <c r="C223" s="1" t="str">
        <f>HYPERLINK("https://kokusho.nijl.ac.jp/biblio/100273166/83")</f>
        <v>https://kokusho.nijl.ac.jp/biblio/100273166/83</v>
      </c>
    </row>
    <row r="224" spans="1:3">
      <c r="A224" s="5" t="s">
        <v>256</v>
      </c>
      <c r="B224" s="1">
        <v>83</v>
      </c>
      <c r="C224" s="1" t="str">
        <f>HYPERLINK("https://kokusho.nijl.ac.jp/biblio/100273166/83")</f>
        <v>https://kokusho.nijl.ac.jp/biblio/100273166/83</v>
      </c>
    </row>
    <row r="225" spans="1:3">
      <c r="A225" s="5" t="s">
        <v>257</v>
      </c>
      <c r="B225" s="1">
        <v>83</v>
      </c>
      <c r="C225" s="1" t="str">
        <f>HYPERLINK("https://kokusho.nijl.ac.jp/biblio/100273166/83")</f>
        <v>https://kokusho.nijl.ac.jp/biblio/100273166/83</v>
      </c>
    </row>
    <row r="226" spans="1:3">
      <c r="A226" s="5" t="s">
        <v>258</v>
      </c>
      <c r="B226" s="1">
        <v>83</v>
      </c>
      <c r="C226" s="1" t="str">
        <f>HYPERLINK("https://kokusho.nijl.ac.jp/biblio/100273166/83")</f>
        <v>https://kokusho.nijl.ac.jp/biblio/100273166/83</v>
      </c>
    </row>
    <row r="227" spans="1:3">
      <c r="A227" s="5" t="s">
        <v>259</v>
      </c>
      <c r="B227" s="1">
        <v>84</v>
      </c>
      <c r="C227" s="1" t="str">
        <f>HYPERLINK("https://kokusho.nijl.ac.jp/biblio/100273166/84")</f>
        <v>https://kokusho.nijl.ac.jp/biblio/100273166/84</v>
      </c>
    </row>
    <row r="228" spans="1:3">
      <c r="A228" s="5" t="s">
        <v>260</v>
      </c>
      <c r="B228" s="1">
        <v>84</v>
      </c>
      <c r="C228" s="1" t="str">
        <f>HYPERLINK("https://kokusho.nijl.ac.jp/biblio/100273166/84")</f>
        <v>https://kokusho.nijl.ac.jp/biblio/100273166/84</v>
      </c>
    </row>
    <row r="229" spans="1:3">
      <c r="A229" s="5" t="s">
        <v>261</v>
      </c>
      <c r="B229" s="1">
        <v>84</v>
      </c>
      <c r="C229" s="1" t="str">
        <f>HYPERLINK("https://kokusho.nijl.ac.jp/biblio/100273166/84")</f>
        <v>https://kokusho.nijl.ac.jp/biblio/100273166/84</v>
      </c>
    </row>
    <row r="230" spans="1:3">
      <c r="A230" s="5" t="s">
        <v>262</v>
      </c>
      <c r="B230" s="1">
        <v>84</v>
      </c>
      <c r="C230" s="1" t="str">
        <f>HYPERLINK("https://kokusho.nijl.ac.jp/biblio/100273166/84")</f>
        <v>https://kokusho.nijl.ac.jp/biblio/100273166/84</v>
      </c>
    </row>
    <row r="231" spans="1:3">
      <c r="A231" s="5" t="s">
        <v>263</v>
      </c>
      <c r="B231" s="1">
        <v>84</v>
      </c>
      <c r="C231" s="1" t="str">
        <f>HYPERLINK("https://kokusho.nijl.ac.jp/biblio/100273166/84")</f>
        <v>https://kokusho.nijl.ac.jp/biblio/100273166/84</v>
      </c>
    </row>
    <row r="232" spans="1:3">
      <c r="A232" s="5" t="s">
        <v>264</v>
      </c>
      <c r="B232" s="1">
        <v>84</v>
      </c>
      <c r="C232" s="1" t="str">
        <f>HYPERLINK("https://kokusho.nijl.ac.jp/biblio/100273166/84")</f>
        <v>https://kokusho.nijl.ac.jp/biblio/100273166/84</v>
      </c>
    </row>
    <row r="233" spans="1:3">
      <c r="A233" s="5" t="s">
        <v>265</v>
      </c>
      <c r="B233" s="1">
        <v>85</v>
      </c>
      <c r="C233" s="1" t="str">
        <f>HYPERLINK("https://kokusho.nijl.ac.jp/biblio/100273166/85")</f>
        <v>https://kokusho.nijl.ac.jp/biblio/100273166/85</v>
      </c>
    </row>
    <row r="234" spans="1:3">
      <c r="A234" s="5" t="s">
        <v>266</v>
      </c>
      <c r="B234" s="1">
        <v>85</v>
      </c>
      <c r="C234" s="1" t="str">
        <f>HYPERLINK("https://kokusho.nijl.ac.jp/biblio/100273166/85")</f>
        <v>https://kokusho.nijl.ac.jp/biblio/100273166/85</v>
      </c>
    </row>
    <row r="235" spans="1:3">
      <c r="A235" s="5" t="s">
        <v>267</v>
      </c>
      <c r="B235" s="1">
        <v>85</v>
      </c>
      <c r="C235" s="1" t="str">
        <f>HYPERLINK("https://kokusho.nijl.ac.jp/biblio/100273166/85")</f>
        <v>https://kokusho.nijl.ac.jp/biblio/100273166/85</v>
      </c>
    </row>
    <row r="236" spans="1:3">
      <c r="A236" s="2" t="s">
        <v>10</v>
      </c>
      <c r="B236" s="1">
        <v>85</v>
      </c>
      <c r="C236" s="1" t="str">
        <f>HYPERLINK("https://kokusho.nijl.ac.jp/biblio/100273166/85")</f>
        <v>https://kokusho.nijl.ac.jp/biblio/100273166/85</v>
      </c>
    </row>
    <row r="237" spans="1:3">
      <c r="A237" s="5" t="s">
        <v>268</v>
      </c>
      <c r="B237" s="1">
        <v>85</v>
      </c>
      <c r="C237" s="1" t="str">
        <f>HYPERLINK("https://kokusho.nijl.ac.jp/biblio/100273166/85")</f>
        <v>https://kokusho.nijl.ac.jp/biblio/100273166/85</v>
      </c>
    </row>
    <row r="238" spans="1:3">
      <c r="A238" s="5" t="s">
        <v>269</v>
      </c>
      <c r="B238" s="1">
        <v>85</v>
      </c>
      <c r="C238" s="1" t="str">
        <f>HYPERLINK("https://kokusho.nijl.ac.jp/biblio/100273166/85")</f>
        <v>https://kokusho.nijl.ac.jp/biblio/100273166/85</v>
      </c>
    </row>
    <row r="239" spans="1:3">
      <c r="A239" s="5" t="s">
        <v>270</v>
      </c>
      <c r="B239" s="1">
        <v>85</v>
      </c>
      <c r="C239" s="1" t="str">
        <f>HYPERLINK("https://kokusho.nijl.ac.jp/biblio/100273166/85")</f>
        <v>https://kokusho.nijl.ac.jp/biblio/100273166/85</v>
      </c>
    </row>
    <row r="240" spans="1:3">
      <c r="A240" s="5" t="s">
        <v>271</v>
      </c>
      <c r="B240" s="1">
        <v>86</v>
      </c>
      <c r="C240" s="1" t="str">
        <f>HYPERLINK("https://kokusho.nijl.ac.jp/biblio/100273166/86")</f>
        <v>https://kokusho.nijl.ac.jp/biblio/100273166/86</v>
      </c>
    </row>
    <row r="241" spans="1:3">
      <c r="A241" s="5" t="s">
        <v>272</v>
      </c>
      <c r="B241" s="1">
        <v>86</v>
      </c>
      <c r="C241" s="1" t="str">
        <f>HYPERLINK("https://kokusho.nijl.ac.jp/biblio/100273166/86")</f>
        <v>https://kokusho.nijl.ac.jp/biblio/100273166/86</v>
      </c>
    </row>
    <row r="242" spans="1:3">
      <c r="A242" s="5" t="s">
        <v>273</v>
      </c>
      <c r="B242" s="1">
        <v>86</v>
      </c>
      <c r="C242" s="1" t="str">
        <f>HYPERLINK("https://kokusho.nijl.ac.jp/biblio/100273166/86")</f>
        <v>https://kokusho.nijl.ac.jp/biblio/100273166/86</v>
      </c>
    </row>
    <row r="243" spans="1:3">
      <c r="A243" s="5" t="s">
        <v>274</v>
      </c>
      <c r="B243" s="1">
        <v>86</v>
      </c>
      <c r="C243" s="1" t="str">
        <f>HYPERLINK("https://kokusho.nijl.ac.jp/biblio/100273166/86")</f>
        <v>https://kokusho.nijl.ac.jp/biblio/100273166/86</v>
      </c>
    </row>
    <row r="244" spans="1:3">
      <c r="A244" s="5" t="s">
        <v>275</v>
      </c>
      <c r="B244" s="1">
        <v>87</v>
      </c>
      <c r="C244" s="1" t="str">
        <f>HYPERLINK("https://kokusho.nijl.ac.jp/biblio/100273166/87")</f>
        <v>https://kokusho.nijl.ac.jp/biblio/100273166/87</v>
      </c>
    </row>
    <row r="245" spans="1:3">
      <c r="A245" s="5" t="s">
        <v>276</v>
      </c>
      <c r="B245" s="1">
        <v>87</v>
      </c>
      <c r="C245" s="1" t="str">
        <f>HYPERLINK("https://kokusho.nijl.ac.jp/biblio/100273166/87")</f>
        <v>https://kokusho.nijl.ac.jp/biblio/100273166/87</v>
      </c>
    </row>
    <row r="246" spans="1:3">
      <c r="A246" s="5" t="s">
        <v>277</v>
      </c>
      <c r="B246" s="1">
        <v>87</v>
      </c>
      <c r="C246" s="1" t="str">
        <f>HYPERLINK("https://kokusho.nijl.ac.jp/biblio/100273166/87")</f>
        <v>https://kokusho.nijl.ac.jp/biblio/100273166/87</v>
      </c>
    </row>
    <row r="247" spans="1:3">
      <c r="A247" s="5" t="s">
        <v>278</v>
      </c>
      <c r="B247" s="1">
        <v>87</v>
      </c>
      <c r="C247" s="1" t="str">
        <f>HYPERLINK("https://kokusho.nijl.ac.jp/biblio/100273166/87")</f>
        <v>https://kokusho.nijl.ac.jp/biblio/100273166/87</v>
      </c>
    </row>
    <row r="248" spans="1:3">
      <c r="A248" s="5" t="s">
        <v>279</v>
      </c>
      <c r="B248" s="1">
        <v>87</v>
      </c>
      <c r="C248" s="1" t="str">
        <f>HYPERLINK("https://kokusho.nijl.ac.jp/biblio/100273166/87")</f>
        <v>https://kokusho.nijl.ac.jp/biblio/100273166/87</v>
      </c>
    </row>
    <row r="249" spans="1:3">
      <c r="A249" s="5" t="s">
        <v>280</v>
      </c>
      <c r="B249" s="1">
        <v>88</v>
      </c>
      <c r="C249" s="1" t="str">
        <f>HYPERLINK("https://kokusho.nijl.ac.jp/biblio/100273166/88")</f>
        <v>https://kokusho.nijl.ac.jp/biblio/100273166/88</v>
      </c>
    </row>
    <row r="250" spans="1:3">
      <c r="A250" s="5" t="s">
        <v>281</v>
      </c>
      <c r="B250" s="1">
        <v>88</v>
      </c>
      <c r="C250" s="1" t="str">
        <f>HYPERLINK("https://kokusho.nijl.ac.jp/biblio/100273166/88")</f>
        <v>https://kokusho.nijl.ac.jp/biblio/100273166/88</v>
      </c>
    </row>
    <row r="251" spans="1:3">
      <c r="A251" s="5" t="s">
        <v>282</v>
      </c>
      <c r="B251" s="1">
        <v>88</v>
      </c>
      <c r="C251" s="1" t="str">
        <f>HYPERLINK("https://kokusho.nijl.ac.jp/biblio/100273166/88")</f>
        <v>https://kokusho.nijl.ac.jp/biblio/100273166/88</v>
      </c>
    </row>
    <row r="252" spans="1:3">
      <c r="A252" s="5" t="s">
        <v>283</v>
      </c>
      <c r="B252" s="1">
        <v>88</v>
      </c>
      <c r="C252" s="1" t="str">
        <f>HYPERLINK("https://kokusho.nijl.ac.jp/biblio/100273166/88")</f>
        <v>https://kokusho.nijl.ac.jp/biblio/100273166/88</v>
      </c>
    </row>
    <row r="253" spans="1:3">
      <c r="A253" s="5" t="s">
        <v>284</v>
      </c>
      <c r="B253" s="1">
        <v>88</v>
      </c>
      <c r="C253" s="1" t="str">
        <f>HYPERLINK("https://kokusho.nijl.ac.jp/biblio/100273166/88")</f>
        <v>https://kokusho.nijl.ac.jp/biblio/100273166/88</v>
      </c>
    </row>
    <row r="254" spans="1:3">
      <c r="A254" s="5" t="s">
        <v>285</v>
      </c>
      <c r="B254" s="1">
        <v>88</v>
      </c>
      <c r="C254" s="1" t="str">
        <f>HYPERLINK("https://kokusho.nijl.ac.jp/biblio/100273166/88")</f>
        <v>https://kokusho.nijl.ac.jp/biblio/100273166/88</v>
      </c>
    </row>
    <row r="255" spans="1:3">
      <c r="A255" s="5" t="s">
        <v>286</v>
      </c>
      <c r="B255" s="1">
        <v>88</v>
      </c>
      <c r="C255" s="1" t="str">
        <f>HYPERLINK("https://kokusho.nijl.ac.jp/biblio/100273166/88")</f>
        <v>https://kokusho.nijl.ac.jp/biblio/100273166/88</v>
      </c>
    </row>
    <row r="256" spans="1:3">
      <c r="A256" s="5" t="s">
        <v>287</v>
      </c>
      <c r="B256" s="1">
        <v>89</v>
      </c>
      <c r="C256" s="1" t="str">
        <f>HYPERLINK("https://kokusho.nijl.ac.jp/biblio/100273166/89")</f>
        <v>https://kokusho.nijl.ac.jp/biblio/100273166/89</v>
      </c>
    </row>
    <row r="257" spans="1:3">
      <c r="A257" s="5" t="s">
        <v>288</v>
      </c>
      <c r="B257" s="1">
        <v>89</v>
      </c>
      <c r="C257" s="1" t="str">
        <f>HYPERLINK("https://kokusho.nijl.ac.jp/biblio/100273166/89")</f>
        <v>https://kokusho.nijl.ac.jp/biblio/100273166/89</v>
      </c>
    </row>
    <row r="258" spans="1:3">
      <c r="A258" s="5" t="s">
        <v>289</v>
      </c>
      <c r="B258" s="1">
        <v>90</v>
      </c>
      <c r="C258" s="1" t="str">
        <f>HYPERLINK("https://kokusho.nijl.ac.jp/biblio/100273166/90")</f>
        <v>https://kokusho.nijl.ac.jp/biblio/100273166/90</v>
      </c>
    </row>
    <row r="259" spans="1:3">
      <c r="A259" s="5" t="s">
        <v>290</v>
      </c>
      <c r="B259" s="1">
        <v>90</v>
      </c>
      <c r="C259" s="1" t="str">
        <f>HYPERLINK("https://kokusho.nijl.ac.jp/biblio/100273166/90")</f>
        <v>https://kokusho.nijl.ac.jp/biblio/100273166/90</v>
      </c>
    </row>
    <row r="260" spans="1:3">
      <c r="A260" s="5" t="s">
        <v>291</v>
      </c>
      <c r="B260" s="1">
        <v>90</v>
      </c>
      <c r="C260" s="1" t="str">
        <f>HYPERLINK("https://kokusho.nijl.ac.jp/biblio/100273166/90")</f>
        <v>https://kokusho.nijl.ac.jp/biblio/100273166/90</v>
      </c>
    </row>
    <row r="261" spans="1:3">
      <c r="A261" s="5" t="s">
        <v>292</v>
      </c>
      <c r="B261" s="1">
        <v>91</v>
      </c>
      <c r="C261" s="1" t="str">
        <f>HYPERLINK("https://kokusho.nijl.ac.jp/biblio/100273166/91")</f>
        <v>https://kokusho.nijl.ac.jp/biblio/100273166/91</v>
      </c>
    </row>
    <row r="262" spans="1:3">
      <c r="A262" s="5" t="s">
        <v>293</v>
      </c>
      <c r="B262" s="1">
        <v>91</v>
      </c>
      <c r="C262" s="1" t="str">
        <f>HYPERLINK("https://kokusho.nijl.ac.jp/biblio/100273166/91")</f>
        <v>https://kokusho.nijl.ac.jp/biblio/100273166/91</v>
      </c>
    </row>
    <row r="263" spans="1:3">
      <c r="A263" s="5" t="s">
        <v>294</v>
      </c>
      <c r="B263" s="1">
        <v>91</v>
      </c>
      <c r="C263" s="1" t="str">
        <f>HYPERLINK("https://kokusho.nijl.ac.jp/biblio/100273166/91")</f>
        <v>https://kokusho.nijl.ac.jp/biblio/100273166/91</v>
      </c>
    </row>
    <row r="264" spans="1:3">
      <c r="A264" s="5" t="s">
        <v>295</v>
      </c>
      <c r="B264" s="1">
        <v>92</v>
      </c>
      <c r="C264" s="1" t="str">
        <f>HYPERLINK("https://kokusho.nijl.ac.jp/biblio/100273166/92")</f>
        <v>https://kokusho.nijl.ac.jp/biblio/100273166/92</v>
      </c>
    </row>
    <row r="265" spans="1:3">
      <c r="A265" s="5" t="s">
        <v>296</v>
      </c>
      <c r="B265" s="1">
        <v>92</v>
      </c>
      <c r="C265" s="1" t="str">
        <f>HYPERLINK("https://kokusho.nijl.ac.jp/biblio/100273166/92")</f>
        <v>https://kokusho.nijl.ac.jp/biblio/100273166/92</v>
      </c>
    </row>
    <row r="266" spans="1:3">
      <c r="A266" s="5" t="s">
        <v>297</v>
      </c>
      <c r="B266" s="1">
        <v>92</v>
      </c>
      <c r="C266" s="1" t="str">
        <f>HYPERLINK("https://kokusho.nijl.ac.jp/biblio/100273166/92")</f>
        <v>https://kokusho.nijl.ac.jp/biblio/100273166/92</v>
      </c>
    </row>
    <row r="267" spans="1:3">
      <c r="A267" s="5" t="s">
        <v>298</v>
      </c>
      <c r="B267" s="1">
        <v>93</v>
      </c>
      <c r="C267" s="1" t="str">
        <f>HYPERLINK("https://kokusho.nijl.ac.jp/biblio/100273166/93")</f>
        <v>https://kokusho.nijl.ac.jp/biblio/100273166/93</v>
      </c>
    </row>
    <row r="268" spans="1:3">
      <c r="A268" s="5" t="s">
        <v>299</v>
      </c>
      <c r="B268" s="1">
        <v>93</v>
      </c>
      <c r="C268" s="1" t="str">
        <f>HYPERLINK("https://kokusho.nijl.ac.jp/biblio/100273166/93")</f>
        <v>https://kokusho.nijl.ac.jp/biblio/100273166/93</v>
      </c>
    </row>
    <row r="269" spans="1:3">
      <c r="A269" s="5" t="s">
        <v>300</v>
      </c>
      <c r="B269" s="1">
        <v>93</v>
      </c>
      <c r="C269" s="1" t="str">
        <f>HYPERLINK("https://kokusho.nijl.ac.jp/biblio/100273166/93")</f>
        <v>https://kokusho.nijl.ac.jp/biblio/100273166/93</v>
      </c>
    </row>
    <row r="270" spans="1:3">
      <c r="A270" s="5" t="s">
        <v>301</v>
      </c>
      <c r="B270" s="1">
        <v>93</v>
      </c>
      <c r="C270" s="1" t="str">
        <f>HYPERLINK("https://kokusho.nijl.ac.jp/biblio/100273166/93")</f>
        <v>https://kokusho.nijl.ac.jp/biblio/100273166/93</v>
      </c>
    </row>
    <row r="271" spans="1:3">
      <c r="A271" s="5" t="s">
        <v>302</v>
      </c>
      <c r="B271" s="1">
        <v>93</v>
      </c>
      <c r="C271" s="1" t="str">
        <f>HYPERLINK("https://kokusho.nijl.ac.jp/biblio/100273166/93")</f>
        <v>https://kokusho.nijl.ac.jp/biblio/100273166/93</v>
      </c>
    </row>
    <row r="272" spans="1:3">
      <c r="A272" s="5" t="s">
        <v>303</v>
      </c>
      <c r="B272" s="1">
        <v>94</v>
      </c>
      <c r="C272" s="1" t="str">
        <f>HYPERLINK("https://kokusho.nijl.ac.jp/biblio/100273166/94")</f>
        <v>https://kokusho.nijl.ac.jp/biblio/100273166/94</v>
      </c>
    </row>
    <row r="273" spans="1:3">
      <c r="A273" s="5" t="s">
        <v>304</v>
      </c>
      <c r="B273" s="1">
        <v>94</v>
      </c>
      <c r="C273" s="1" t="str">
        <f>HYPERLINK("https://kokusho.nijl.ac.jp/biblio/100273166/94")</f>
        <v>https://kokusho.nijl.ac.jp/biblio/100273166/94</v>
      </c>
    </row>
    <row r="274" spans="1:3">
      <c r="A274" s="1" t="s">
        <v>305</v>
      </c>
      <c r="B274" s="1">
        <v>94</v>
      </c>
      <c r="C274" s="1" t="str">
        <f>HYPERLINK("https://kokusho.nijl.ac.jp/biblio/100273166/94")</f>
        <v>https://kokusho.nijl.ac.jp/biblio/100273166/94</v>
      </c>
    </row>
    <row r="275" spans="1:3">
      <c r="A275" s="5" t="s">
        <v>306</v>
      </c>
      <c r="B275" s="1">
        <v>94</v>
      </c>
      <c r="C275" s="1" t="str">
        <f>HYPERLINK("https://kokusho.nijl.ac.jp/biblio/100273166/94")</f>
        <v>https://kokusho.nijl.ac.jp/biblio/100273166/94</v>
      </c>
    </row>
    <row r="276" spans="1:3">
      <c r="A276" s="5" t="s">
        <v>307</v>
      </c>
      <c r="B276" s="1">
        <v>95</v>
      </c>
      <c r="C276" s="1" t="str">
        <f>HYPERLINK("https://kokusho.nijl.ac.jp/biblio/100273166/95")</f>
        <v>https://kokusho.nijl.ac.jp/biblio/100273166/95</v>
      </c>
    </row>
    <row r="277" spans="1:3">
      <c r="A277" s="5" t="s">
        <v>308</v>
      </c>
      <c r="B277" s="1">
        <v>95</v>
      </c>
      <c r="C277" s="1" t="str">
        <f>HYPERLINK("https://kokusho.nijl.ac.jp/biblio/100273166/95")</f>
        <v>https://kokusho.nijl.ac.jp/biblio/100273166/95</v>
      </c>
    </row>
    <row r="278" spans="1:3">
      <c r="A278" s="5" t="s">
        <v>309</v>
      </c>
      <c r="B278" s="1">
        <v>95</v>
      </c>
      <c r="C278" s="1" t="str">
        <f>HYPERLINK("https://kokusho.nijl.ac.jp/biblio/100273166/95")</f>
        <v>https://kokusho.nijl.ac.jp/biblio/100273166/95</v>
      </c>
    </row>
    <row r="279" spans="1:3">
      <c r="A279" s="5" t="s">
        <v>310</v>
      </c>
      <c r="B279" s="1">
        <v>95</v>
      </c>
      <c r="C279" s="1" t="str">
        <f>HYPERLINK("https://kokusho.nijl.ac.jp/biblio/100273166/95")</f>
        <v>https://kokusho.nijl.ac.jp/biblio/100273166/95</v>
      </c>
    </row>
    <row r="280" spans="1:3">
      <c r="A280" s="2" t="s">
        <v>11</v>
      </c>
      <c r="B280" s="1">
        <v>95</v>
      </c>
      <c r="C280" s="1" t="str">
        <f>HYPERLINK("https://kokusho.nijl.ac.jp/biblio/100273166/95")</f>
        <v>https://kokusho.nijl.ac.jp/biblio/100273166/95</v>
      </c>
    </row>
    <row r="281" spans="1:3">
      <c r="A281" s="5" t="s">
        <v>311</v>
      </c>
      <c r="B281" s="1">
        <v>95</v>
      </c>
      <c r="C281" s="1" t="str">
        <f>HYPERLINK("https://kokusho.nijl.ac.jp/biblio/100273166/95")</f>
        <v>https://kokusho.nijl.ac.jp/biblio/100273166/95</v>
      </c>
    </row>
    <row r="282" spans="1:3">
      <c r="A282" s="5" t="s">
        <v>312</v>
      </c>
      <c r="B282" s="1">
        <v>95</v>
      </c>
      <c r="C282" s="1" t="str">
        <f>HYPERLINK("https://kokusho.nijl.ac.jp/biblio/100273166/95")</f>
        <v>https://kokusho.nijl.ac.jp/biblio/100273166/95</v>
      </c>
    </row>
    <row r="283" spans="1:3">
      <c r="A283" s="5" t="s">
        <v>313</v>
      </c>
      <c r="B283" s="1">
        <v>95</v>
      </c>
      <c r="C283" s="1" t="str">
        <f>HYPERLINK("https://kokusho.nijl.ac.jp/biblio/100273166/95")</f>
        <v>https://kokusho.nijl.ac.jp/biblio/100273166/95</v>
      </c>
    </row>
    <row r="284" spans="1:3">
      <c r="A284" s="5" t="s">
        <v>314</v>
      </c>
      <c r="B284" s="1">
        <v>96</v>
      </c>
      <c r="C284" s="1" t="str">
        <f>HYPERLINK("https://kokusho.nijl.ac.jp/biblio/100273166/96")</f>
        <v>https://kokusho.nijl.ac.jp/biblio/100273166/96</v>
      </c>
    </row>
    <row r="285" spans="1:3">
      <c r="A285" s="5" t="s">
        <v>315</v>
      </c>
      <c r="B285" s="1">
        <v>96</v>
      </c>
      <c r="C285" s="1" t="str">
        <f>HYPERLINK("https://kokusho.nijl.ac.jp/biblio/100273166/96")</f>
        <v>https://kokusho.nijl.ac.jp/biblio/100273166/96</v>
      </c>
    </row>
    <row r="286" spans="1:3">
      <c r="A286" s="5" t="s">
        <v>316</v>
      </c>
      <c r="B286" s="1">
        <v>96</v>
      </c>
      <c r="C286" s="1" t="str">
        <f>HYPERLINK("https://kokusho.nijl.ac.jp/biblio/100273166/96")</f>
        <v>https://kokusho.nijl.ac.jp/biblio/100273166/96</v>
      </c>
    </row>
    <row r="287" spans="1:3">
      <c r="A287" s="5" t="s">
        <v>317</v>
      </c>
      <c r="B287" s="1">
        <v>96</v>
      </c>
      <c r="C287" s="1" t="str">
        <f>HYPERLINK("https://kokusho.nijl.ac.jp/biblio/100273166/96")</f>
        <v>https://kokusho.nijl.ac.jp/biblio/100273166/96</v>
      </c>
    </row>
    <row r="288" spans="1:3">
      <c r="A288" s="5" t="s">
        <v>318</v>
      </c>
      <c r="B288" s="1">
        <v>96</v>
      </c>
      <c r="C288" s="1" t="str">
        <f>HYPERLINK("https://kokusho.nijl.ac.jp/biblio/100273166/96")</f>
        <v>https://kokusho.nijl.ac.jp/biblio/100273166/96</v>
      </c>
    </row>
    <row r="289" spans="1:3">
      <c r="A289" s="5" t="s">
        <v>319</v>
      </c>
      <c r="B289" s="1">
        <v>97</v>
      </c>
      <c r="C289" s="1" t="str">
        <f>HYPERLINK("https://kokusho.nijl.ac.jp/biblio/100273166/97")</f>
        <v>https://kokusho.nijl.ac.jp/biblio/100273166/97</v>
      </c>
    </row>
    <row r="290" spans="1:3">
      <c r="A290" s="5" t="s">
        <v>320</v>
      </c>
      <c r="B290" s="1">
        <v>97</v>
      </c>
      <c r="C290" s="1" t="str">
        <f>HYPERLINK("https://kokusho.nijl.ac.jp/biblio/100273166/97")</f>
        <v>https://kokusho.nijl.ac.jp/biblio/100273166/97</v>
      </c>
    </row>
    <row r="291" spans="1:3">
      <c r="A291" s="5" t="s">
        <v>321</v>
      </c>
      <c r="B291" s="1">
        <v>97</v>
      </c>
      <c r="C291" s="1" t="str">
        <f>HYPERLINK("https://kokusho.nijl.ac.jp/biblio/100273166/97")</f>
        <v>https://kokusho.nijl.ac.jp/biblio/100273166/97</v>
      </c>
    </row>
    <row r="292" spans="1:3">
      <c r="A292" s="5" t="s">
        <v>322</v>
      </c>
      <c r="B292" s="1">
        <v>97</v>
      </c>
      <c r="C292" s="1" t="str">
        <f>HYPERLINK("https://kokusho.nijl.ac.jp/biblio/100273166/97")</f>
        <v>https://kokusho.nijl.ac.jp/biblio/100273166/97</v>
      </c>
    </row>
    <row r="293" spans="1:3">
      <c r="A293" s="5" t="s">
        <v>323</v>
      </c>
      <c r="B293" s="1">
        <v>97</v>
      </c>
      <c r="C293" s="1" t="str">
        <f>HYPERLINK("https://kokusho.nijl.ac.jp/biblio/100273166/97")</f>
        <v>https://kokusho.nijl.ac.jp/biblio/100273166/97</v>
      </c>
    </row>
    <row r="294" spans="1:3">
      <c r="A294" s="5" t="s">
        <v>324</v>
      </c>
      <c r="B294" s="1">
        <v>98</v>
      </c>
      <c r="C294" s="1" t="str">
        <f>HYPERLINK("https://kokusho.nijl.ac.jp/biblio/100273166/98")</f>
        <v>https://kokusho.nijl.ac.jp/biblio/100273166/98</v>
      </c>
    </row>
    <row r="295" spans="1:3">
      <c r="A295" s="5" t="s">
        <v>325</v>
      </c>
      <c r="B295" s="1">
        <v>98</v>
      </c>
      <c r="C295" s="1" t="str">
        <f>HYPERLINK("https://kokusho.nijl.ac.jp/biblio/100273166/98")</f>
        <v>https://kokusho.nijl.ac.jp/biblio/100273166/98</v>
      </c>
    </row>
    <row r="296" spans="1:3">
      <c r="A296" s="5" t="s">
        <v>326</v>
      </c>
      <c r="B296" s="1">
        <v>98</v>
      </c>
      <c r="C296" s="1" t="str">
        <f>HYPERLINK("https://kokusho.nijl.ac.jp/biblio/100273166/98")</f>
        <v>https://kokusho.nijl.ac.jp/biblio/100273166/98</v>
      </c>
    </row>
    <row r="297" spans="1:3">
      <c r="A297" s="5" t="s">
        <v>327</v>
      </c>
      <c r="B297" s="1">
        <v>99</v>
      </c>
      <c r="C297" s="1" t="str">
        <f>HYPERLINK("https://kokusho.nijl.ac.jp/biblio/100273166/99")</f>
        <v>https://kokusho.nijl.ac.jp/biblio/100273166/99</v>
      </c>
    </row>
    <row r="298" spans="1:3">
      <c r="A298" s="5" t="s">
        <v>328</v>
      </c>
      <c r="B298" s="1">
        <v>99</v>
      </c>
      <c r="C298" s="1" t="str">
        <f>HYPERLINK("https://kokusho.nijl.ac.jp/biblio/100273166/99")</f>
        <v>https://kokusho.nijl.ac.jp/biblio/100273166/99</v>
      </c>
    </row>
    <row r="299" spans="1:3">
      <c r="A299" s="5" t="s">
        <v>329</v>
      </c>
      <c r="B299" s="1">
        <v>99</v>
      </c>
      <c r="C299" s="1" t="str">
        <f>HYPERLINK("https://kokusho.nijl.ac.jp/biblio/100273166/99")</f>
        <v>https://kokusho.nijl.ac.jp/biblio/100273166/99</v>
      </c>
    </row>
    <row r="300" spans="1:3">
      <c r="A300" s="5" t="s">
        <v>330</v>
      </c>
      <c r="B300" s="1">
        <v>99</v>
      </c>
      <c r="C300" s="1" t="str">
        <f>HYPERLINK("https://kokusho.nijl.ac.jp/biblio/100273166/99")</f>
        <v>https://kokusho.nijl.ac.jp/biblio/100273166/99</v>
      </c>
    </row>
    <row r="301" spans="1:3">
      <c r="A301" s="2" t="s">
        <v>12</v>
      </c>
      <c r="B301" s="1">
        <v>99</v>
      </c>
      <c r="C301" s="1" t="str">
        <f>HYPERLINK("https://kokusho.nijl.ac.jp/biblio/100273166/99")</f>
        <v>https://kokusho.nijl.ac.jp/biblio/100273166/99</v>
      </c>
    </row>
    <row r="302" spans="1:3">
      <c r="A302" s="5" t="s">
        <v>331</v>
      </c>
      <c r="B302" s="1">
        <v>100</v>
      </c>
      <c r="C302" s="1" t="str">
        <f>HYPERLINK("https://kokusho.nijl.ac.jp/biblio/100273166/100")</f>
        <v>https://kokusho.nijl.ac.jp/biblio/100273166/100</v>
      </c>
    </row>
    <row r="303" spans="1:3">
      <c r="A303" s="5" t="s">
        <v>332</v>
      </c>
      <c r="B303" s="1">
        <v>100</v>
      </c>
      <c r="C303" s="1" t="str">
        <f>HYPERLINK("https://kokusho.nijl.ac.jp/biblio/100273166/100")</f>
        <v>https://kokusho.nijl.ac.jp/biblio/100273166/100</v>
      </c>
    </row>
    <row r="304" spans="1:3">
      <c r="A304" s="5" t="s">
        <v>333</v>
      </c>
      <c r="B304" s="1">
        <v>100</v>
      </c>
      <c r="C304" s="1" t="str">
        <f>HYPERLINK("https://kokusho.nijl.ac.jp/biblio/100273166/100")</f>
        <v>https://kokusho.nijl.ac.jp/biblio/100273166/100</v>
      </c>
    </row>
    <row r="305" spans="1:3">
      <c r="A305" s="5" t="s">
        <v>334</v>
      </c>
      <c r="B305" s="1">
        <v>100</v>
      </c>
      <c r="C305" s="1" t="str">
        <f>HYPERLINK("https://kokusho.nijl.ac.jp/biblio/100273166/100")</f>
        <v>https://kokusho.nijl.ac.jp/biblio/100273166/100</v>
      </c>
    </row>
    <row r="306" spans="1:3">
      <c r="A306" s="5" t="s">
        <v>335</v>
      </c>
      <c r="B306" s="1">
        <v>100</v>
      </c>
      <c r="C306" s="1" t="str">
        <f>HYPERLINK("https://kokusho.nijl.ac.jp/biblio/100273166/100")</f>
        <v>https://kokusho.nijl.ac.jp/biblio/100273166/100</v>
      </c>
    </row>
    <row r="307" spans="1:3">
      <c r="A307" s="5" t="s">
        <v>336</v>
      </c>
      <c r="B307" s="1">
        <v>100</v>
      </c>
      <c r="C307" s="1" t="str">
        <f>HYPERLINK("https://kokusho.nijl.ac.jp/biblio/100273166/100")</f>
        <v>https://kokusho.nijl.ac.jp/biblio/100273166/100</v>
      </c>
    </row>
    <row r="308" spans="1:3">
      <c r="A308" s="5" t="s">
        <v>337</v>
      </c>
      <c r="B308" s="1">
        <v>101</v>
      </c>
      <c r="C308" s="1" t="str">
        <f>HYPERLINK("https://kokusho.nijl.ac.jp/biblio/100273166/101")</f>
        <v>https://kokusho.nijl.ac.jp/biblio/100273166/101</v>
      </c>
    </row>
    <row r="309" spans="1:3">
      <c r="A309" s="5" t="s">
        <v>338</v>
      </c>
      <c r="B309" s="1">
        <v>101</v>
      </c>
      <c r="C309" s="1" t="str">
        <f>HYPERLINK("https://kokusho.nijl.ac.jp/biblio/100273166/101")</f>
        <v>https://kokusho.nijl.ac.jp/biblio/100273166/101</v>
      </c>
    </row>
    <row r="310" spans="1:3">
      <c r="A310" s="5" t="s">
        <v>339</v>
      </c>
      <c r="B310" s="1">
        <v>101</v>
      </c>
      <c r="C310" s="1" t="str">
        <f>HYPERLINK("https://kokusho.nijl.ac.jp/biblio/100273166/101")</f>
        <v>https://kokusho.nijl.ac.jp/biblio/100273166/101</v>
      </c>
    </row>
    <row r="311" spans="1:3">
      <c r="A311" s="5" t="s">
        <v>340</v>
      </c>
      <c r="B311" s="1">
        <v>101</v>
      </c>
      <c r="C311" s="1" t="str">
        <f>HYPERLINK("https://kokusho.nijl.ac.jp/biblio/100273166/101")</f>
        <v>https://kokusho.nijl.ac.jp/biblio/100273166/101</v>
      </c>
    </row>
    <row r="312" spans="1:3">
      <c r="A312" s="5" t="s">
        <v>341</v>
      </c>
      <c r="B312" s="1">
        <v>101</v>
      </c>
      <c r="C312" s="1" t="str">
        <f>HYPERLINK("https://kokusho.nijl.ac.jp/biblio/100273166/101")</f>
        <v>https://kokusho.nijl.ac.jp/biblio/100273166/101</v>
      </c>
    </row>
    <row r="313" spans="1:3">
      <c r="A313" s="5" t="s">
        <v>342</v>
      </c>
      <c r="B313" s="1">
        <v>101</v>
      </c>
      <c r="C313" s="1" t="str">
        <f>HYPERLINK("https://kokusho.nijl.ac.jp/biblio/100273166/101")</f>
        <v>https://kokusho.nijl.ac.jp/biblio/100273166/101</v>
      </c>
    </row>
    <row r="314" spans="1:3">
      <c r="A314" s="5" t="s">
        <v>343</v>
      </c>
      <c r="B314" s="1">
        <v>101</v>
      </c>
      <c r="C314" s="1" t="str">
        <f>HYPERLINK("https://kokusho.nijl.ac.jp/biblio/100273166/101")</f>
        <v>https://kokusho.nijl.ac.jp/biblio/100273166/101</v>
      </c>
    </row>
    <row r="315" spans="1:3">
      <c r="A315" s="5" t="s">
        <v>344</v>
      </c>
      <c r="B315" s="1">
        <v>103</v>
      </c>
      <c r="C315" s="1" t="str">
        <f>HYPERLINK("https://kokusho.nijl.ac.jp/biblio/100273166/103")</f>
        <v>https://kokusho.nijl.ac.jp/biblio/100273166/103</v>
      </c>
    </row>
    <row r="316" spans="1:3">
      <c r="A316" s="5" t="s">
        <v>345</v>
      </c>
      <c r="B316" s="1">
        <v>103</v>
      </c>
      <c r="C316" s="1" t="str">
        <f>HYPERLINK("https://kokusho.nijl.ac.jp/biblio/100273166/103")</f>
        <v>https://kokusho.nijl.ac.jp/biblio/100273166/103</v>
      </c>
    </row>
    <row r="317" spans="1:3">
      <c r="A317" s="5" t="s">
        <v>346</v>
      </c>
      <c r="B317" s="1">
        <v>103</v>
      </c>
      <c r="C317" s="1" t="str">
        <f>HYPERLINK("https://kokusho.nijl.ac.jp/biblio/100273166/103")</f>
        <v>https://kokusho.nijl.ac.jp/biblio/100273166/103</v>
      </c>
    </row>
    <row r="318" spans="1:3">
      <c r="A318" s="5" t="s">
        <v>347</v>
      </c>
      <c r="B318" s="1">
        <v>103</v>
      </c>
      <c r="C318" s="1" t="str">
        <f>HYPERLINK("https://kokusho.nijl.ac.jp/biblio/100273166/103")</f>
        <v>https://kokusho.nijl.ac.jp/biblio/100273166/103</v>
      </c>
    </row>
    <row r="319" spans="1:3">
      <c r="A319" s="5" t="s">
        <v>348</v>
      </c>
      <c r="B319" s="1">
        <v>104</v>
      </c>
      <c r="C319" s="1" t="str">
        <f>HYPERLINK("https://kokusho.nijl.ac.jp/biblio/100273166/104")</f>
        <v>https://kokusho.nijl.ac.jp/biblio/100273166/104</v>
      </c>
    </row>
    <row r="320" spans="1:3">
      <c r="A320" s="5" t="s">
        <v>349</v>
      </c>
      <c r="B320" s="1">
        <v>104</v>
      </c>
      <c r="C320" s="1" t="str">
        <f>HYPERLINK("https://kokusho.nijl.ac.jp/biblio/100273166/104")</f>
        <v>https://kokusho.nijl.ac.jp/biblio/100273166/104</v>
      </c>
    </row>
    <row r="321" spans="1:3">
      <c r="A321" s="2" t="s">
        <v>13</v>
      </c>
      <c r="B321" s="1">
        <v>104</v>
      </c>
      <c r="C321" s="1" t="str">
        <f>HYPERLINK("https://kokusho.nijl.ac.jp/biblio/100273166/104")</f>
        <v>https://kokusho.nijl.ac.jp/biblio/100273166/104</v>
      </c>
    </row>
    <row r="322" spans="1:3">
      <c r="A322" s="5" t="s">
        <v>350</v>
      </c>
      <c r="B322" s="1">
        <v>104</v>
      </c>
      <c r="C322" s="1" t="str">
        <f>HYPERLINK("https://kokusho.nijl.ac.jp/biblio/100273166/104")</f>
        <v>https://kokusho.nijl.ac.jp/biblio/100273166/104</v>
      </c>
    </row>
    <row r="323" spans="1:3">
      <c r="A323" s="5" t="s">
        <v>351</v>
      </c>
      <c r="B323" s="1">
        <v>104</v>
      </c>
      <c r="C323" s="1" t="str">
        <f>HYPERLINK("https://kokusho.nijl.ac.jp/biblio/100273166/104")</f>
        <v>https://kokusho.nijl.ac.jp/biblio/100273166/104</v>
      </c>
    </row>
    <row r="324" spans="1:3">
      <c r="A324" s="5" t="s">
        <v>352</v>
      </c>
      <c r="B324" s="1">
        <v>104</v>
      </c>
      <c r="C324" s="1" t="str">
        <f>HYPERLINK("https://kokusho.nijl.ac.jp/biblio/100273166/104")</f>
        <v>https://kokusho.nijl.ac.jp/biblio/100273166/104</v>
      </c>
    </row>
    <row r="325" spans="1:3">
      <c r="A325" s="5" t="s">
        <v>353</v>
      </c>
      <c r="B325" s="1">
        <v>104</v>
      </c>
      <c r="C325" s="1" t="str">
        <f>HYPERLINK("https://kokusho.nijl.ac.jp/biblio/100273166/104")</f>
        <v>https://kokusho.nijl.ac.jp/biblio/100273166/104</v>
      </c>
    </row>
    <row r="326" spans="1:3">
      <c r="A326" s="5" t="s">
        <v>354</v>
      </c>
      <c r="B326" s="1">
        <v>105</v>
      </c>
      <c r="C326" s="1" t="str">
        <f>HYPERLINK("https://kokusho.nijl.ac.jp/biblio/100273166/105")</f>
        <v>https://kokusho.nijl.ac.jp/biblio/100273166/105</v>
      </c>
    </row>
    <row r="327" spans="1:3">
      <c r="A327" s="5" t="s">
        <v>355</v>
      </c>
      <c r="B327" s="1">
        <v>105</v>
      </c>
      <c r="C327" s="1" t="str">
        <f>HYPERLINK("https://kokusho.nijl.ac.jp/biblio/100273166/105")</f>
        <v>https://kokusho.nijl.ac.jp/biblio/100273166/105</v>
      </c>
    </row>
    <row r="328" spans="1:3">
      <c r="A328" s="5" t="s">
        <v>356</v>
      </c>
      <c r="B328" s="1">
        <v>105</v>
      </c>
      <c r="C328" s="1" t="str">
        <f>HYPERLINK("https://kokusho.nijl.ac.jp/biblio/100273166/105")</f>
        <v>https://kokusho.nijl.ac.jp/biblio/100273166/105</v>
      </c>
    </row>
    <row r="329" spans="1:3">
      <c r="A329" s="5" t="s">
        <v>357</v>
      </c>
      <c r="B329" s="1">
        <v>105</v>
      </c>
      <c r="C329" s="1" t="str">
        <f>HYPERLINK("https://kokusho.nijl.ac.jp/biblio/100273166/105")</f>
        <v>https://kokusho.nijl.ac.jp/biblio/100273166/105</v>
      </c>
    </row>
    <row r="330" spans="1:3">
      <c r="A330" s="5" t="s">
        <v>358</v>
      </c>
      <c r="B330" s="1">
        <v>106</v>
      </c>
      <c r="C330" s="1" t="str">
        <f>HYPERLINK("https://kokusho.nijl.ac.jp/biblio/100273166/106")</f>
        <v>https://kokusho.nijl.ac.jp/biblio/100273166/106</v>
      </c>
    </row>
    <row r="331" spans="1:3">
      <c r="A331" s="5" t="s">
        <v>359</v>
      </c>
      <c r="B331" s="1">
        <v>106</v>
      </c>
      <c r="C331" s="1" t="str">
        <f>HYPERLINK("https://kokusho.nijl.ac.jp/biblio/100273166/106")</f>
        <v>https://kokusho.nijl.ac.jp/biblio/100273166/106</v>
      </c>
    </row>
    <row r="332" spans="1:3">
      <c r="A332" s="5" t="s">
        <v>360</v>
      </c>
      <c r="B332" s="1">
        <v>106</v>
      </c>
      <c r="C332" s="1" t="str">
        <f>HYPERLINK("https://kokusho.nijl.ac.jp/biblio/100273166/106")</f>
        <v>https://kokusho.nijl.ac.jp/biblio/100273166/106</v>
      </c>
    </row>
    <row r="333" spans="1:3">
      <c r="A333" s="5" t="s">
        <v>361</v>
      </c>
      <c r="B333" s="1">
        <v>106</v>
      </c>
      <c r="C333" s="1" t="str">
        <f>HYPERLINK("https://kokusho.nijl.ac.jp/biblio/100273166/106")</f>
        <v>https://kokusho.nijl.ac.jp/biblio/100273166/106</v>
      </c>
    </row>
    <row r="334" spans="1:3">
      <c r="A334" s="5" t="s">
        <v>362</v>
      </c>
      <c r="B334" s="1">
        <v>106</v>
      </c>
      <c r="C334" s="1" t="str">
        <f>HYPERLINK("https://kokusho.nijl.ac.jp/biblio/100273166/106")</f>
        <v>https://kokusho.nijl.ac.jp/biblio/100273166/106</v>
      </c>
    </row>
    <row r="335" spans="1:3">
      <c r="A335" s="5" t="s">
        <v>363</v>
      </c>
      <c r="B335" s="1">
        <v>107</v>
      </c>
      <c r="C335" s="1" t="str">
        <f>HYPERLINK("https://kokusho.nijl.ac.jp/biblio/100273166/107")</f>
        <v>https://kokusho.nijl.ac.jp/biblio/100273166/107</v>
      </c>
    </row>
    <row r="336" spans="1:3">
      <c r="A336" s="5" t="s">
        <v>364</v>
      </c>
      <c r="B336" s="1">
        <v>107</v>
      </c>
      <c r="C336" s="1" t="str">
        <f>HYPERLINK("https://kokusho.nijl.ac.jp/biblio/100273166/107")</f>
        <v>https://kokusho.nijl.ac.jp/biblio/100273166/107</v>
      </c>
    </row>
    <row r="337" spans="1:3">
      <c r="A337" s="5" t="s">
        <v>365</v>
      </c>
      <c r="B337" s="1">
        <v>107</v>
      </c>
      <c r="C337" s="1" t="str">
        <f>HYPERLINK("https://kokusho.nijl.ac.jp/biblio/100273166/107")</f>
        <v>https://kokusho.nijl.ac.jp/biblio/100273166/107</v>
      </c>
    </row>
    <row r="338" spans="1:3">
      <c r="A338" s="5" t="s">
        <v>366</v>
      </c>
      <c r="B338" s="1">
        <v>107</v>
      </c>
      <c r="C338" s="1" t="str">
        <f>HYPERLINK("https://kokusho.nijl.ac.jp/biblio/100273166/107")</f>
        <v>https://kokusho.nijl.ac.jp/biblio/100273166/107</v>
      </c>
    </row>
    <row r="339" spans="1:3">
      <c r="A339" s="5" t="s">
        <v>367</v>
      </c>
      <c r="B339" s="1">
        <v>108</v>
      </c>
      <c r="C339" s="1" t="str">
        <f>HYPERLINK("https://kokusho.nijl.ac.jp/biblio/100273166/108")</f>
        <v>https://kokusho.nijl.ac.jp/biblio/100273166/108</v>
      </c>
    </row>
    <row r="340" spans="1:3">
      <c r="A340" s="5" t="s">
        <v>368</v>
      </c>
      <c r="B340" s="1">
        <v>108</v>
      </c>
      <c r="C340" s="1" t="str">
        <f>HYPERLINK("https://kokusho.nijl.ac.jp/biblio/100273166/108")</f>
        <v>https://kokusho.nijl.ac.jp/biblio/100273166/108</v>
      </c>
    </row>
    <row r="341" spans="1:3">
      <c r="A341" s="5" t="s">
        <v>369</v>
      </c>
      <c r="B341" s="1">
        <v>108</v>
      </c>
      <c r="C341" s="1" t="str">
        <f>HYPERLINK("https://kokusho.nijl.ac.jp/biblio/100273166/108")</f>
        <v>https://kokusho.nijl.ac.jp/biblio/100273166/108</v>
      </c>
    </row>
    <row r="342" spans="1:3">
      <c r="A342" s="5" t="s">
        <v>370</v>
      </c>
      <c r="B342" s="1">
        <v>108</v>
      </c>
      <c r="C342" s="1" t="str">
        <f>HYPERLINK("https://kokusho.nijl.ac.jp/biblio/100273166/108")</f>
        <v>https://kokusho.nijl.ac.jp/biblio/100273166/108</v>
      </c>
    </row>
    <row r="343" spans="1:3">
      <c r="A343" s="5" t="s">
        <v>371</v>
      </c>
      <c r="B343" s="1">
        <v>109</v>
      </c>
      <c r="C343" s="1" t="str">
        <f>HYPERLINK("https://kokusho.nijl.ac.jp/biblio/100273166/109")</f>
        <v>https://kokusho.nijl.ac.jp/biblio/100273166/109</v>
      </c>
    </row>
    <row r="344" spans="1:3">
      <c r="A344" s="7" t="s">
        <v>372</v>
      </c>
      <c r="B344" s="1">
        <v>109</v>
      </c>
      <c r="C344" s="1" t="str">
        <f>HYPERLINK("https://kokusho.nijl.ac.jp/biblio/100273166/109")</f>
        <v>https://kokusho.nijl.ac.jp/biblio/100273166/109</v>
      </c>
    </row>
    <row r="345" spans="1:3">
      <c r="A345" s="2" t="s">
        <v>14</v>
      </c>
      <c r="B345" s="1">
        <v>109</v>
      </c>
      <c r="C345" s="1" t="str">
        <f>HYPERLINK("https://kokusho.nijl.ac.jp/biblio/100273166/109")</f>
        <v>https://kokusho.nijl.ac.jp/biblio/100273166/109</v>
      </c>
    </row>
    <row r="346" spans="1:3">
      <c r="A346" s="5" t="s">
        <v>373</v>
      </c>
      <c r="B346" s="1">
        <v>109</v>
      </c>
      <c r="C346" s="1" t="str">
        <f>HYPERLINK("https://kokusho.nijl.ac.jp/biblio/100273166/109")</f>
        <v>https://kokusho.nijl.ac.jp/biblio/100273166/109</v>
      </c>
    </row>
    <row r="347" spans="1:3">
      <c r="A347" s="5" t="s">
        <v>374</v>
      </c>
      <c r="B347" s="1">
        <v>109</v>
      </c>
      <c r="C347" s="1" t="str">
        <f>HYPERLINK("https://kokusho.nijl.ac.jp/biblio/100273166/109")</f>
        <v>https://kokusho.nijl.ac.jp/biblio/100273166/109</v>
      </c>
    </row>
    <row r="348" spans="1:3">
      <c r="A348" s="5" t="s">
        <v>375</v>
      </c>
      <c r="B348" s="1">
        <v>109</v>
      </c>
      <c r="C348" s="1" t="str">
        <f>HYPERLINK("https://kokusho.nijl.ac.jp/biblio/100273166/109")</f>
        <v>https://kokusho.nijl.ac.jp/biblio/100273166/109</v>
      </c>
    </row>
    <row r="349" spans="1:3">
      <c r="A349" s="5" t="s">
        <v>376</v>
      </c>
      <c r="B349" s="1">
        <v>110</v>
      </c>
      <c r="C349" s="1" t="str">
        <f>HYPERLINK("https://kokusho.nijl.ac.jp/biblio/100273166/110")</f>
        <v>https://kokusho.nijl.ac.jp/biblio/100273166/110</v>
      </c>
    </row>
    <row r="350" spans="1:3">
      <c r="A350" s="5" t="s">
        <v>377</v>
      </c>
      <c r="B350" s="1">
        <v>110</v>
      </c>
      <c r="C350" s="1" t="str">
        <f>HYPERLINK("https://kokusho.nijl.ac.jp/biblio/100273166/110")</f>
        <v>https://kokusho.nijl.ac.jp/biblio/100273166/110</v>
      </c>
    </row>
    <row r="351" spans="1:3">
      <c r="A351" s="5" t="s">
        <v>378</v>
      </c>
      <c r="B351" s="1">
        <v>110</v>
      </c>
      <c r="C351" s="1" t="str">
        <f>HYPERLINK("https://kokusho.nijl.ac.jp/biblio/100273166/110")</f>
        <v>https://kokusho.nijl.ac.jp/biblio/100273166/110</v>
      </c>
    </row>
    <row r="352" spans="1:3">
      <c r="A352" s="12" t="s">
        <v>415</v>
      </c>
      <c r="B352" s="1">
        <v>110</v>
      </c>
      <c r="C352" s="1" t="str">
        <f>HYPERLINK("https://kokusho.nijl.ac.jp/biblio/100273166/110")</f>
        <v>https://kokusho.nijl.ac.jp/biblio/100273166/110</v>
      </c>
    </row>
    <row r="353" spans="1:3">
      <c r="A353" s="5" t="s">
        <v>379</v>
      </c>
      <c r="B353" s="1">
        <v>111</v>
      </c>
      <c r="C353" s="1" t="str">
        <f>HYPERLINK("https://kokusho.nijl.ac.jp/biblio/100273166/111")</f>
        <v>https://kokusho.nijl.ac.jp/biblio/100273166/111</v>
      </c>
    </row>
    <row r="354" spans="1:3">
      <c r="A354" s="5" t="s">
        <v>380</v>
      </c>
      <c r="B354" s="1">
        <v>111</v>
      </c>
      <c r="C354" s="1" t="str">
        <f>HYPERLINK("https://kokusho.nijl.ac.jp/biblio/100273166/111")</f>
        <v>https://kokusho.nijl.ac.jp/biblio/100273166/111</v>
      </c>
    </row>
    <row r="355" spans="1:3">
      <c r="A355" s="5" t="s">
        <v>381</v>
      </c>
      <c r="B355" s="1">
        <v>111</v>
      </c>
      <c r="C355" s="1" t="str">
        <f>HYPERLINK("https://kokusho.nijl.ac.jp/biblio/100273166/111")</f>
        <v>https://kokusho.nijl.ac.jp/biblio/100273166/111</v>
      </c>
    </row>
    <row r="356" spans="1:3">
      <c r="A356" s="5" t="s">
        <v>382</v>
      </c>
      <c r="B356" s="1">
        <v>111</v>
      </c>
      <c r="C356" s="1" t="str">
        <f>HYPERLINK("https://kokusho.nijl.ac.jp/biblio/100273166/111")</f>
        <v>https://kokusho.nijl.ac.jp/biblio/100273166/111</v>
      </c>
    </row>
    <row r="357" spans="1:3">
      <c r="A357" s="2" t="s">
        <v>15</v>
      </c>
      <c r="B357" s="1">
        <v>112</v>
      </c>
      <c r="C357" s="1" t="str">
        <f>HYPERLINK("https://kokusho.nijl.ac.jp/biblio/100273166/112")</f>
        <v>https://kokusho.nijl.ac.jp/biblio/100273166/112</v>
      </c>
    </row>
    <row r="358" spans="1:3">
      <c r="A358" s="5" t="s">
        <v>383</v>
      </c>
      <c r="B358" s="1">
        <v>112</v>
      </c>
      <c r="C358" s="1" t="str">
        <f>HYPERLINK("https://kokusho.nijl.ac.jp/biblio/100273166/112")</f>
        <v>https://kokusho.nijl.ac.jp/biblio/100273166/112</v>
      </c>
    </row>
    <row r="359" spans="1:3">
      <c r="A359" s="5" t="s">
        <v>384</v>
      </c>
      <c r="B359" s="1">
        <v>112</v>
      </c>
      <c r="C359" s="1" t="str">
        <f>HYPERLINK("https://kokusho.nijl.ac.jp/biblio/100273166/112")</f>
        <v>https://kokusho.nijl.ac.jp/biblio/100273166/112</v>
      </c>
    </row>
    <row r="360" spans="1:3">
      <c r="A360" s="5" t="s">
        <v>385</v>
      </c>
      <c r="B360" s="1">
        <v>112</v>
      </c>
      <c r="C360" s="1" t="str">
        <f>HYPERLINK("https://kokusho.nijl.ac.jp/biblio/100273166/112")</f>
        <v>https://kokusho.nijl.ac.jp/biblio/100273166/112</v>
      </c>
    </row>
    <row r="361" spans="1:3">
      <c r="A361" s="5" t="s">
        <v>386</v>
      </c>
      <c r="B361" s="1">
        <v>113</v>
      </c>
      <c r="C361" s="1" t="str">
        <f>HYPERLINK("https://kokusho.nijl.ac.jp/biblio/100273166/113")</f>
        <v>https://kokusho.nijl.ac.jp/biblio/100273166/113</v>
      </c>
    </row>
    <row r="362" spans="1:3">
      <c r="A362" s="5" t="s">
        <v>387</v>
      </c>
      <c r="B362" s="1">
        <v>113</v>
      </c>
      <c r="C362" s="1" t="str">
        <f>HYPERLINK("https://kokusho.nijl.ac.jp/biblio/100273166/113")</f>
        <v>https://kokusho.nijl.ac.jp/biblio/100273166/113</v>
      </c>
    </row>
    <row r="363" spans="1:3">
      <c r="A363" s="5" t="s">
        <v>388</v>
      </c>
      <c r="B363" s="1">
        <v>113</v>
      </c>
      <c r="C363" s="1" t="str">
        <f>HYPERLINK("https://kokusho.nijl.ac.jp/biblio/100273166/113")</f>
        <v>https://kokusho.nijl.ac.jp/biblio/100273166/113</v>
      </c>
    </row>
    <row r="364" spans="1:3">
      <c r="A364" s="5" t="s">
        <v>389</v>
      </c>
      <c r="B364" s="1">
        <v>113</v>
      </c>
      <c r="C364" s="1" t="str">
        <f>HYPERLINK("https://kokusho.nijl.ac.jp/biblio/100273166/113")</f>
        <v>https://kokusho.nijl.ac.jp/biblio/100273166/113</v>
      </c>
    </row>
    <row r="365" spans="1:3">
      <c r="A365" s="5" t="s">
        <v>390</v>
      </c>
      <c r="B365" s="1">
        <v>113</v>
      </c>
      <c r="C365" s="1" t="str">
        <f>HYPERLINK("https://kokusho.nijl.ac.jp/biblio/100273166/113")</f>
        <v>https://kokusho.nijl.ac.jp/biblio/100273166/113</v>
      </c>
    </row>
    <row r="366" spans="1:3">
      <c r="A366" s="5" t="s">
        <v>391</v>
      </c>
      <c r="B366" s="1">
        <v>114</v>
      </c>
      <c r="C366" s="1" t="str">
        <f>HYPERLINK("https://kokusho.nijl.ac.jp/biblio/100273166/114")</f>
        <v>https://kokusho.nijl.ac.jp/biblio/100273166/114</v>
      </c>
    </row>
    <row r="367" spans="1:3">
      <c r="A367" s="2" t="s">
        <v>16</v>
      </c>
      <c r="B367" s="1">
        <v>114</v>
      </c>
      <c r="C367" s="1" t="str">
        <f>HYPERLINK("https://kokusho.nijl.ac.jp/biblio/100273166/114")</f>
        <v>https://kokusho.nijl.ac.jp/biblio/100273166/114</v>
      </c>
    </row>
    <row r="368" spans="1:3">
      <c r="A368" s="5" t="s">
        <v>392</v>
      </c>
      <c r="B368" s="1">
        <v>114</v>
      </c>
      <c r="C368" s="1" t="str">
        <f>HYPERLINK("https://kokusho.nijl.ac.jp/biblio/100273166/114")</f>
        <v>https://kokusho.nijl.ac.jp/biblio/100273166/114</v>
      </c>
    </row>
    <row r="369" spans="1:3">
      <c r="A369" s="5" t="s">
        <v>393</v>
      </c>
      <c r="B369" s="1">
        <v>114</v>
      </c>
      <c r="C369" s="1" t="str">
        <f>HYPERLINK("https://kokusho.nijl.ac.jp/biblio/100273166/114")</f>
        <v>https://kokusho.nijl.ac.jp/biblio/100273166/114</v>
      </c>
    </row>
    <row r="370" spans="1:3">
      <c r="A370" s="5" t="s">
        <v>394</v>
      </c>
      <c r="B370" s="1">
        <v>114</v>
      </c>
      <c r="C370" s="1" t="str">
        <f>HYPERLINK("https://kokusho.nijl.ac.jp/biblio/100273166/114")</f>
        <v>https://kokusho.nijl.ac.jp/biblio/100273166/114</v>
      </c>
    </row>
    <row r="371" spans="1:3">
      <c r="A371" s="5" t="s">
        <v>395</v>
      </c>
      <c r="B371" s="1">
        <v>115</v>
      </c>
      <c r="C371" s="1" t="str">
        <f>HYPERLINK("https://kokusho.nijl.ac.jp/biblio/100273166/115")</f>
        <v>https://kokusho.nijl.ac.jp/biblio/100273166/115</v>
      </c>
    </row>
    <row r="372" spans="1:3">
      <c r="A372" s="5" t="s">
        <v>396</v>
      </c>
      <c r="B372" s="1">
        <v>115</v>
      </c>
      <c r="C372" s="1" t="str">
        <f>HYPERLINK("https://kokusho.nijl.ac.jp/biblio/100273166/115")</f>
        <v>https://kokusho.nijl.ac.jp/biblio/100273166/115</v>
      </c>
    </row>
    <row r="373" spans="1:3">
      <c r="A373" s="5" t="s">
        <v>397</v>
      </c>
      <c r="B373" s="1">
        <v>115</v>
      </c>
      <c r="C373" s="1" t="str">
        <f>HYPERLINK("https://kokusho.nijl.ac.jp/biblio/100273166/115")</f>
        <v>https://kokusho.nijl.ac.jp/biblio/100273166/115</v>
      </c>
    </row>
    <row r="374" spans="1:3">
      <c r="A374" s="5" t="s">
        <v>398</v>
      </c>
      <c r="B374" s="1">
        <v>115</v>
      </c>
      <c r="C374" s="1" t="str">
        <f>HYPERLINK("https://kokusho.nijl.ac.jp/biblio/100273166/115")</f>
        <v>https://kokusho.nijl.ac.jp/biblio/100273166/115</v>
      </c>
    </row>
    <row r="375" spans="1:3">
      <c r="A375" s="5" t="s">
        <v>399</v>
      </c>
      <c r="B375" s="1">
        <v>115</v>
      </c>
      <c r="C375" s="1" t="str">
        <f>HYPERLINK("https://kokusho.nijl.ac.jp/biblio/100273166/115")</f>
        <v>https://kokusho.nijl.ac.jp/biblio/100273166/115</v>
      </c>
    </row>
    <row r="376" spans="1:3">
      <c r="A376" s="5" t="s">
        <v>400</v>
      </c>
      <c r="B376" s="1">
        <v>116</v>
      </c>
      <c r="C376" s="1" t="str">
        <f>HYPERLINK("https://kokusho.nijl.ac.jp/biblio/100273166/116")</f>
        <v>https://kokusho.nijl.ac.jp/biblio/100273166/116</v>
      </c>
    </row>
    <row r="377" spans="1:3">
      <c r="A377" s="2" t="s">
        <v>17</v>
      </c>
      <c r="B377" s="1">
        <v>116</v>
      </c>
      <c r="C377" s="1" t="str">
        <f>HYPERLINK("https://kokusho.nijl.ac.jp/biblio/100273166/116")</f>
        <v>https://kokusho.nijl.ac.jp/biblio/100273166/116</v>
      </c>
    </row>
    <row r="378" spans="1:3">
      <c r="A378" s="9" t="s">
        <v>401</v>
      </c>
      <c r="B378" s="1">
        <v>116</v>
      </c>
      <c r="C378" s="1" t="str">
        <f>HYPERLINK("https://kokusho.nijl.ac.jp/biblio/100273166/116")</f>
        <v>https://kokusho.nijl.ac.jp/biblio/100273166/116</v>
      </c>
    </row>
    <row r="379" spans="1:3">
      <c r="A379" s="9" t="s">
        <v>402</v>
      </c>
      <c r="B379" s="10">
        <v>118</v>
      </c>
      <c r="C379" s="8" t="str">
        <f>HYPERLINK("https://kokusho.nijl.ac.jp/biblio/100273166/118")</f>
        <v>https://kokusho.nijl.ac.jp/biblio/100273166/118</v>
      </c>
    </row>
    <row r="380" spans="1:3">
      <c r="A380" s="9" t="s">
        <v>403</v>
      </c>
      <c r="B380" s="10">
        <v>118</v>
      </c>
      <c r="C380" s="8" t="str">
        <f>HYPERLINK("https://kokusho.nijl.ac.jp/biblio/100273166/118")</f>
        <v>https://kokusho.nijl.ac.jp/biblio/100273166/118</v>
      </c>
    </row>
    <row r="381" spans="1:3">
      <c r="A381" s="9" t="s">
        <v>404</v>
      </c>
      <c r="B381" s="10">
        <v>119</v>
      </c>
      <c r="C381" s="8" t="str">
        <f>HYPERLINK("https://kokusho.nijl.ac.jp/biblio/100273166/119")</f>
        <v>https://kokusho.nijl.ac.jp/biblio/100273166/119</v>
      </c>
    </row>
    <row r="382" spans="1:3">
      <c r="A382" s="9" t="s">
        <v>405</v>
      </c>
      <c r="B382" s="10">
        <v>119</v>
      </c>
      <c r="C382" s="8" t="str">
        <f>HYPERLINK("https://kokusho.nijl.ac.jp/biblio/100273166/119")</f>
        <v>https://kokusho.nijl.ac.jp/biblio/100273166/119</v>
      </c>
    </row>
    <row r="383" spans="1:3">
      <c r="A383" s="9" t="s">
        <v>406</v>
      </c>
      <c r="B383" s="10">
        <v>120</v>
      </c>
      <c r="C383" s="8" t="str">
        <f>HYPERLINK("https://kokusho.nijl.ac.jp/biblio/100273166/120")</f>
        <v>https://kokusho.nijl.ac.jp/biblio/100273166/120</v>
      </c>
    </row>
    <row r="386" spans="3:3">
      <c r="C386" t="s">
        <v>407</v>
      </c>
    </row>
    <row r="387" spans="3:3">
      <c r="C387" t="s">
        <v>408</v>
      </c>
    </row>
    <row r="388" spans="3:3">
      <c r="C388" t="s">
        <v>24</v>
      </c>
    </row>
    <row r="389" spans="3:3">
      <c r="C389" t="s">
        <v>25</v>
      </c>
    </row>
    <row r="390" spans="3:3">
      <c r="C390" t="s">
        <v>26</v>
      </c>
    </row>
    <row r="391" spans="3:3">
      <c r="C391" t="s">
        <v>27</v>
      </c>
    </row>
    <row r="392" spans="3:3">
      <c r="C392" t="s">
        <v>28</v>
      </c>
    </row>
    <row r="393" spans="3:3">
      <c r="C393" t="s">
        <v>29</v>
      </c>
    </row>
    <row r="394" spans="3:3">
      <c r="C394" t="s">
        <v>30</v>
      </c>
    </row>
    <row r="395" spans="3:3">
      <c r="C395" t="s">
        <v>409</v>
      </c>
    </row>
    <row r="396" spans="3:3">
      <c r="C396" t="s">
        <v>410</v>
      </c>
    </row>
    <row r="397" spans="3:3">
      <c r="C397" t="s">
        <v>32</v>
      </c>
    </row>
    <row r="398" spans="3:3">
      <c r="C398" t="s">
        <v>33</v>
      </c>
    </row>
    <row r="399" spans="3:3">
      <c r="C399" t="s">
        <v>37</v>
      </c>
    </row>
    <row r="400" spans="3:3">
      <c r="C400" t="s">
        <v>411</v>
      </c>
    </row>
    <row r="401" spans="3:3">
      <c r="C401" t="s">
        <v>0</v>
      </c>
    </row>
    <row r="403" spans="3:3">
      <c r="C403" t="s">
        <v>39</v>
      </c>
    </row>
    <row r="404" spans="3:3">
      <c r="C404" t="s">
        <v>40</v>
      </c>
    </row>
    <row r="405" spans="3:3">
      <c r="C405" t="s">
        <v>412</v>
      </c>
    </row>
    <row r="406" spans="3:3">
      <c r="C406" t="s">
        <v>413</v>
      </c>
    </row>
    <row r="407" spans="3:3">
      <c r="C407" t="s">
        <v>42</v>
      </c>
    </row>
    <row r="408" spans="3:3">
      <c r="C408" t="s">
        <v>43</v>
      </c>
    </row>
    <row r="409" spans="3:3">
      <c r="C409" t="s">
        <v>44</v>
      </c>
    </row>
    <row r="410" spans="3:3">
      <c r="C410" t="s">
        <v>46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E51E3-4A4D-4789-9EC6-9A17365BE649}">
  <dimension ref="A1:B29"/>
  <sheetViews>
    <sheetView zoomScale="205" zoomScaleNormal="205" workbookViewId="0"/>
  </sheetViews>
  <sheetFormatPr defaultRowHeight="18.75"/>
  <cols>
    <col min="1" max="1" width="46.75" customWidth="1"/>
  </cols>
  <sheetData>
    <row r="1" spans="1:2">
      <c r="A1" t="s">
        <v>48</v>
      </c>
      <c r="B1" t="s">
        <v>47</v>
      </c>
    </row>
    <row r="2" spans="1:2">
      <c r="A2" t="s">
        <v>21</v>
      </c>
    </row>
    <row r="3" spans="1:2">
      <c r="A3" t="s">
        <v>22</v>
      </c>
    </row>
    <row r="4" spans="1:2">
      <c r="A4" s="4" t="s">
        <v>23</v>
      </c>
    </row>
    <row r="5" spans="1:2">
      <c r="A5" t="s">
        <v>24</v>
      </c>
    </row>
    <row r="6" spans="1:2">
      <c r="A6" t="s">
        <v>25</v>
      </c>
    </row>
    <row r="7" spans="1:2">
      <c r="A7" t="s">
        <v>26</v>
      </c>
    </row>
    <row r="8" spans="1:2">
      <c r="A8" t="s">
        <v>27</v>
      </c>
    </row>
    <row r="9" spans="1:2">
      <c r="A9" t="s">
        <v>28</v>
      </c>
    </row>
    <row r="10" spans="1:2">
      <c r="A10" t="s">
        <v>29</v>
      </c>
    </row>
    <row r="11" spans="1:2">
      <c r="A11" t="s">
        <v>30</v>
      </c>
    </row>
    <row r="12" spans="1:2">
      <c r="A12" t="s">
        <v>31</v>
      </c>
    </row>
    <row r="13" spans="1:2">
      <c r="A13" t="s">
        <v>32</v>
      </c>
    </row>
    <row r="14" spans="1:2">
      <c r="A14" t="s">
        <v>33</v>
      </c>
    </row>
    <row r="15" spans="1:2">
      <c r="A15" t="s">
        <v>34</v>
      </c>
    </row>
    <row r="16" spans="1:2">
      <c r="A16" s="3">
        <v>10007000000238</v>
      </c>
    </row>
    <row r="17" spans="1:1">
      <c r="A17" t="s">
        <v>35</v>
      </c>
    </row>
    <row r="18" spans="1:1">
      <c r="A18" t="s">
        <v>36</v>
      </c>
    </row>
    <row r="19" spans="1:1">
      <c r="A19" t="s">
        <v>37</v>
      </c>
    </row>
    <row r="20" spans="1:1">
      <c r="A20" t="s">
        <v>38</v>
      </c>
    </row>
    <row r="22" spans="1:1">
      <c r="A22" t="s">
        <v>39</v>
      </c>
    </row>
    <row r="23" spans="1:1">
      <c r="A23" t="s">
        <v>40</v>
      </c>
    </row>
    <row r="24" spans="1:1">
      <c r="A24" t="s">
        <v>41</v>
      </c>
    </row>
    <row r="25" spans="1:1">
      <c r="A25" t="s">
        <v>42</v>
      </c>
    </row>
    <row r="26" spans="1:1">
      <c r="A26" t="s">
        <v>43</v>
      </c>
    </row>
    <row r="27" spans="1:1">
      <c r="A27" t="s">
        <v>44</v>
      </c>
    </row>
    <row r="28" spans="1:1">
      <c r="A28" t="s">
        <v>45</v>
      </c>
    </row>
    <row r="29" spans="1:1">
      <c r="A29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書誌情報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2024-11-14T14:59:41Z</dcterms:created>
  <dcterms:modified xsi:type="dcterms:W3CDTF">2024-11-16T13:36:49Z</dcterms:modified>
</cp:coreProperties>
</file>