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BB5901AE-535A-44F7-AAF4-A0C6B62E4B85}" xr6:coauthVersionLast="47" xr6:coauthVersionMax="47" xr10:uidLastSave="{00000000-0000-0000-0000-000000000000}"/>
  <bookViews>
    <workbookView xWindow="-120" yWindow="-120" windowWidth="29040" windowHeight="15840" xr2:uid="{D0690858-21CF-409B-92A2-C7C8A67D69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9" i="1" l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1" i="1"/>
</calcChain>
</file>

<file path=xl/sharedStrings.xml><?xml version="1.0" encoding="utf-8"?>
<sst xmlns="http://schemas.openxmlformats.org/spreadsheetml/2006/main" count="332" uniqueCount="179">
  <si>
    <t>病因指南</t>
  </si>
  <si>
    <t>回春病因指南</t>
  </si>
  <si>
    <t>凡例</t>
  </si>
  <si>
    <t>目録</t>
  </si>
  <si>
    <t>巻之一</t>
  </si>
  <si>
    <t>中風</t>
  </si>
  <si>
    <t>類中風証</t>
  </si>
  <si>
    <t>傷寒</t>
  </si>
  <si>
    <t>中寒</t>
  </si>
  <si>
    <t>瘟疫</t>
  </si>
  <si>
    <t>中暑</t>
  </si>
  <si>
    <t>中湿</t>
  </si>
  <si>
    <t>火証</t>
  </si>
  <si>
    <t>内傷</t>
  </si>
  <si>
    <t>飲食</t>
  </si>
  <si>
    <t>鬱証</t>
  </si>
  <si>
    <t>痰飲</t>
  </si>
  <si>
    <t>咳嗽</t>
  </si>
  <si>
    <t>喘急哮吼</t>
  </si>
  <si>
    <t>万病回春病因指南巻之二</t>
  </si>
  <si>
    <t>瘧疾</t>
  </si>
  <si>
    <t>瘧疾寒慓発熱之図</t>
  </si>
  <si>
    <t>痢疾</t>
  </si>
  <si>
    <t>泄瀉</t>
  </si>
  <si>
    <t>霍乱</t>
  </si>
  <si>
    <t>嘔吐</t>
  </si>
  <si>
    <t>翻胃</t>
  </si>
  <si>
    <t>呃逆</t>
  </si>
  <si>
    <t>噯気　附　嘈雑</t>
  </si>
  <si>
    <t>呑酸</t>
  </si>
  <si>
    <t>諸気</t>
  </si>
  <si>
    <t>痞満</t>
  </si>
  <si>
    <t>鼓脹</t>
  </si>
  <si>
    <t>水腫</t>
  </si>
  <si>
    <t>積聚</t>
  </si>
  <si>
    <t>五疸</t>
  </si>
  <si>
    <t>附　黄腫胖病</t>
  </si>
  <si>
    <t>痼冷</t>
  </si>
  <si>
    <t>班疹</t>
  </si>
  <si>
    <t>発熱</t>
  </si>
  <si>
    <t>附辨人情</t>
  </si>
  <si>
    <t>補益</t>
  </si>
  <si>
    <t>虚労</t>
  </si>
  <si>
    <t>失血</t>
  </si>
  <si>
    <t>悪寒</t>
  </si>
  <si>
    <t>汗証</t>
  </si>
  <si>
    <t>眩暈</t>
  </si>
  <si>
    <t>麻木</t>
  </si>
  <si>
    <t>癲狂</t>
  </si>
  <si>
    <t>癇証</t>
  </si>
  <si>
    <t>健忘</t>
  </si>
  <si>
    <t>怔忡</t>
  </si>
  <si>
    <t>虚煩</t>
  </si>
  <si>
    <t>驚悸</t>
  </si>
  <si>
    <t>不寐</t>
  </si>
  <si>
    <t>邪祟</t>
  </si>
  <si>
    <t>厥証</t>
  </si>
  <si>
    <t>濁証</t>
  </si>
  <si>
    <t>遺精</t>
  </si>
  <si>
    <t>万病回春病因指南巻之三</t>
  </si>
  <si>
    <t>淋証</t>
  </si>
  <si>
    <t>関格</t>
  </si>
  <si>
    <t>遺溺</t>
  </si>
  <si>
    <t>小便閉</t>
  </si>
  <si>
    <t>大便閉</t>
  </si>
  <si>
    <t>大小便閉</t>
  </si>
  <si>
    <t>痔漏</t>
  </si>
  <si>
    <t>懸癰</t>
  </si>
  <si>
    <t>体気</t>
  </si>
  <si>
    <t>脱肛</t>
  </si>
  <si>
    <t>諸蟲</t>
  </si>
  <si>
    <t>頭痛</t>
  </si>
  <si>
    <t>鬚髪</t>
  </si>
  <si>
    <t>面病</t>
  </si>
  <si>
    <t>耳病</t>
  </si>
  <si>
    <t>鼻病</t>
  </si>
  <si>
    <t>口舌</t>
  </si>
  <si>
    <t>牙歯</t>
  </si>
  <si>
    <t>眼目</t>
  </si>
  <si>
    <t>万病回春病因指南巻之四</t>
  </si>
  <si>
    <t>咽喉</t>
  </si>
  <si>
    <t>結核</t>
  </si>
  <si>
    <t>梅核気</t>
  </si>
  <si>
    <t>癭瘤</t>
  </si>
  <si>
    <t>肺癰</t>
  </si>
  <si>
    <t>肺痿</t>
  </si>
  <si>
    <t>心痛</t>
  </si>
  <si>
    <t>腹痛</t>
  </si>
  <si>
    <t>腰痛</t>
  </si>
  <si>
    <t>脇痛</t>
  </si>
  <si>
    <t>臂痛</t>
  </si>
  <si>
    <t>背痛</t>
  </si>
  <si>
    <t>痛風</t>
  </si>
  <si>
    <t>脚気</t>
  </si>
  <si>
    <t>㿗疝</t>
  </si>
  <si>
    <t>痿躄</t>
  </si>
  <si>
    <t>痓</t>
  </si>
  <si>
    <t>消渇</t>
  </si>
  <si>
    <t>婦人科</t>
  </si>
  <si>
    <t>万病回春病因指南巻之五</t>
  </si>
  <si>
    <t>調理</t>
  </si>
  <si>
    <t>経閉</t>
  </si>
  <si>
    <t>血崩</t>
  </si>
  <si>
    <t>帯下</t>
  </si>
  <si>
    <t>求嗣</t>
  </si>
  <si>
    <t>妊娠</t>
  </si>
  <si>
    <t>臨産</t>
  </si>
  <si>
    <t>産後</t>
  </si>
  <si>
    <t>小産</t>
  </si>
  <si>
    <t>乳病</t>
  </si>
  <si>
    <t>婦人諸病所因</t>
  </si>
  <si>
    <t>小児科</t>
  </si>
  <si>
    <t>万病回春病因指南巻之六</t>
  </si>
  <si>
    <t>急驚</t>
  </si>
  <si>
    <t>慢驚</t>
  </si>
  <si>
    <t>疳疾</t>
  </si>
  <si>
    <t>驚後調理</t>
  </si>
  <si>
    <t>吐瀉</t>
  </si>
  <si>
    <t>癖疾</t>
  </si>
  <si>
    <t>諸熱</t>
  </si>
  <si>
    <t>傷食</t>
  </si>
  <si>
    <t>感冒</t>
  </si>
  <si>
    <t>腹脹</t>
  </si>
  <si>
    <t>喘急</t>
  </si>
  <si>
    <t>小児初生雑病</t>
  </si>
  <si>
    <t>小児雑病</t>
  </si>
  <si>
    <t>痘瘡</t>
  </si>
  <si>
    <t>痘瘡諸症所因</t>
  </si>
  <si>
    <t>麻疹水痘</t>
  </si>
  <si>
    <t>万病回春病因指南巻之七</t>
  </si>
  <si>
    <t>癰疽</t>
  </si>
  <si>
    <t>瘰癧</t>
  </si>
  <si>
    <t>疔瘡</t>
  </si>
  <si>
    <t>便毒</t>
  </si>
  <si>
    <t>臁瘡</t>
  </si>
  <si>
    <t>下疳</t>
  </si>
  <si>
    <t>楊梅瘡</t>
  </si>
  <si>
    <t>癬瘡</t>
  </si>
  <si>
    <t>疥瘡</t>
  </si>
  <si>
    <t>癜風</t>
  </si>
  <si>
    <t>痜瘡</t>
  </si>
  <si>
    <t>癘風</t>
  </si>
  <si>
    <t>諸瘡症戒破傷風</t>
  </si>
  <si>
    <t>病因指南</t>
    <phoneticPr fontId="2"/>
  </si>
  <si>
    <t>書誌情報</t>
  </si>
  <si>
    <t>書誌ID　100244256</t>
  </si>
  <si>
    <t>種別　マイクロ／デジタル</t>
  </si>
  <si>
    <t>標目書名</t>
  </si>
  <si>
    <r>
      <t>萬病</t>
    </r>
    <r>
      <rPr>
        <sz val="11"/>
        <color theme="1"/>
        <rFont val="游ゴシック"/>
        <family val="3"/>
        <charset val="134"/>
        <scheme val="minor"/>
      </rPr>
      <t>囬</t>
    </r>
    <r>
      <rPr>
        <sz val="11"/>
        <color theme="1"/>
        <rFont val="游ゴシック"/>
        <family val="2"/>
        <charset val="128"/>
        <scheme val="minor"/>
      </rPr>
      <t>春病因指南（まんびょうかいしゅんびょういんしなん）（Manbyoukaishunbyouinshinan），Ａ</t>
    </r>
  </si>
  <si>
    <t>記載書名</t>
  </si>
  <si>
    <r>
      <t>1．</t>
    </r>
    <r>
      <rPr>
        <sz val="11"/>
        <color theme="1"/>
        <rFont val="游ゴシック"/>
        <family val="3"/>
        <charset val="134"/>
        <scheme val="minor"/>
      </rPr>
      <t>囬</t>
    </r>
    <r>
      <rPr>
        <sz val="11"/>
        <color theme="1"/>
        <rFont val="游ゴシック"/>
        <family val="2"/>
        <charset val="128"/>
        <scheme val="minor"/>
      </rPr>
      <t>春病因指南（かいしゅんびょういんしなん）（Kaishunbyouinshinan），序首</t>
    </r>
  </si>
  <si>
    <t>2．病因指南（びょういんしなん）（Byouinshinan），柱</t>
  </si>
  <si>
    <t>記載著者名</t>
  </si>
  <si>
    <t>岡本／一抱 撰著</t>
  </si>
  <si>
    <t>巻数　７巻</t>
  </si>
  <si>
    <t>刊写　刊</t>
  </si>
  <si>
    <t>書写/出版事項</t>
  </si>
  <si>
    <t>元禄８</t>
  </si>
  <si>
    <t>　〈京〉載文堂／西村／市郎右衛門</t>
  </si>
  <si>
    <t>　〈江戸〉西村／半兵衛　［ほか１］</t>
  </si>
  <si>
    <t>冊数　１冊</t>
  </si>
  <si>
    <t>書誌注記</t>
  </si>
  <si>
    <t>〈形〉７巻合冊。</t>
  </si>
  <si>
    <t>コレクション</t>
  </si>
  <si>
    <t>慶應義塾大学信濃町メディアセンター　北里記念医学図書館，富士川文庫，F‐マ‐15</t>
  </si>
  <si>
    <t>コマ数　235</t>
  </si>
  <si>
    <t>URI</t>
  </si>
  <si>
    <t>著作情報</t>
  </si>
  <si>
    <t>著作ID　1014353</t>
  </si>
  <si>
    <t>統一書名</t>
  </si>
  <si>
    <t>病因指南（びょういんしなん）（Byouinshinan）</t>
  </si>
  <si>
    <t>別書名</t>
  </si>
  <si>
    <t>[ 1 ] 万病回春病因指南（ まんびょうかいしゅんびょういんしなん ）（Manbyoukaishunbyouinshinan）</t>
  </si>
  <si>
    <t>[ 2 ] 回春／病因指南（ かいしゅん／びょういんしなん ）（Kaishun Byouinshinan）</t>
  </si>
  <si>
    <t>著者　岡本／一抱子(岡本／一抱)（Okamoto Ippoushi(Okamoto Ippou)）</t>
  </si>
  <si>
    <t>分類　医学</t>
  </si>
  <si>
    <t>成立年　元禄八刊（1695）</t>
  </si>
  <si>
    <t>https://kokusho.nijl.ac.jp/biblio/100244256/</t>
    <phoneticPr fontId="2"/>
  </si>
  <si>
    <t>万病回春病因指南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</si>
</sst>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3" fillId="0" borderId="0" xfId="1">
      <alignment vertical="center"/>
    </xf>
    <xf numFmtId="0" fontId="0" fillId="3" borderId="0" xfId="0" applyFill="1">
      <alignment vertical="center"/>
    </xf>
    <xf numFmtId="0" fontId="1" fillId="0" borderId="1" xfId="0" applyFont="1" applyBorder="1">
      <alignment vertical="center"/>
    </xf>
    <xf numFmtId="0" fontId="0" fillId="3" borderId="1" xfId="0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24425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09E93-8078-4B98-A755-C1C39B40E9D7}">
  <dimension ref="A1:D185"/>
  <sheetViews>
    <sheetView tabSelected="1" zoomScale="190" zoomScaleNormal="190" workbookViewId="0"/>
  </sheetViews>
  <sheetFormatPr defaultRowHeight="18.75" x14ac:dyDescent="0.4"/>
  <cols>
    <col min="1" max="1" width="10.625" customWidth="1"/>
    <col min="2" max="2" width="21.375" customWidth="1"/>
    <col min="4" max="4" width="42.5" customWidth="1"/>
  </cols>
  <sheetData>
    <row r="1" spans="1:4" x14ac:dyDescent="0.4">
      <c r="A1" s="1" t="s">
        <v>143</v>
      </c>
      <c r="B1" s="5" t="s">
        <v>178</v>
      </c>
      <c r="C1" s="2">
        <v>2</v>
      </c>
      <c r="D1" s="1" t="str">
        <f>HYPERLINK("https://kokusho.nijl.ac.jp/biblio/100244256/2")</f>
        <v>https://kokusho.nijl.ac.jp/biblio/100244256/2</v>
      </c>
    </row>
    <row r="2" spans="1:4" x14ac:dyDescent="0.4">
      <c r="A2" s="2" t="s">
        <v>0</v>
      </c>
      <c r="B2" s="2" t="s">
        <v>1</v>
      </c>
      <c r="C2" s="2">
        <v>3</v>
      </c>
      <c r="D2" s="1" t="str">
        <f>HYPERLINK("https://kokusho.nijl.ac.jp/biblio/100244256/3")</f>
        <v>https://kokusho.nijl.ac.jp/biblio/100244256/3</v>
      </c>
    </row>
    <row r="3" spans="1:4" x14ac:dyDescent="0.4">
      <c r="A3" s="2" t="s">
        <v>0</v>
      </c>
      <c r="B3" s="2" t="s">
        <v>2</v>
      </c>
      <c r="C3" s="2">
        <v>4</v>
      </c>
      <c r="D3" s="1" t="str">
        <f>HYPERLINK("https://kokusho.nijl.ac.jp/biblio/100244256/4")</f>
        <v>https://kokusho.nijl.ac.jp/biblio/100244256/4</v>
      </c>
    </row>
    <row r="4" spans="1:4" x14ac:dyDescent="0.4">
      <c r="A4" s="2" t="s">
        <v>0</v>
      </c>
      <c r="B4" s="2" t="s">
        <v>3</v>
      </c>
      <c r="C4" s="2">
        <v>5</v>
      </c>
      <c r="D4" s="1" t="str">
        <f>HYPERLINK("https://kokusho.nijl.ac.jp/biblio/100244256/5")</f>
        <v>https://kokusho.nijl.ac.jp/biblio/100244256/5</v>
      </c>
    </row>
    <row r="5" spans="1:4" x14ac:dyDescent="0.4">
      <c r="A5" s="2" t="s">
        <v>0</v>
      </c>
      <c r="B5" s="6" t="s">
        <v>4</v>
      </c>
      <c r="C5" s="2">
        <v>9</v>
      </c>
      <c r="D5" s="1" t="str">
        <f>HYPERLINK("https://kokusho.nijl.ac.jp/biblio/100244256/9")</f>
        <v>https://kokusho.nijl.ac.jp/biblio/100244256/9</v>
      </c>
    </row>
    <row r="6" spans="1:4" x14ac:dyDescent="0.4">
      <c r="A6" s="2" t="s">
        <v>0</v>
      </c>
      <c r="B6" s="2" t="s">
        <v>5</v>
      </c>
      <c r="C6" s="2">
        <v>9</v>
      </c>
      <c r="D6" s="1" t="str">
        <f>HYPERLINK("https://kokusho.nijl.ac.jp/biblio/100244256/9")</f>
        <v>https://kokusho.nijl.ac.jp/biblio/100244256/9</v>
      </c>
    </row>
    <row r="7" spans="1:4" x14ac:dyDescent="0.4">
      <c r="A7" s="2" t="s">
        <v>0</v>
      </c>
      <c r="B7" s="2" t="s">
        <v>6</v>
      </c>
      <c r="C7" s="2">
        <v>15</v>
      </c>
      <c r="D7" s="1" t="str">
        <f>HYPERLINK("https://kokusho.nijl.ac.jp/biblio/100244256/15")</f>
        <v>https://kokusho.nijl.ac.jp/biblio/100244256/15</v>
      </c>
    </row>
    <row r="8" spans="1:4" x14ac:dyDescent="0.4">
      <c r="A8" s="2" t="s">
        <v>0</v>
      </c>
      <c r="B8" s="2" t="s">
        <v>7</v>
      </c>
      <c r="C8" s="2">
        <v>16</v>
      </c>
      <c r="D8" s="1" t="str">
        <f>HYPERLINK("https://kokusho.nijl.ac.jp/biblio/100244256/16")</f>
        <v>https://kokusho.nijl.ac.jp/biblio/100244256/16</v>
      </c>
    </row>
    <row r="9" spans="1:4" x14ac:dyDescent="0.4">
      <c r="A9" s="2" t="s">
        <v>0</v>
      </c>
      <c r="B9" s="2" t="s">
        <v>8</v>
      </c>
      <c r="C9" s="2">
        <v>24</v>
      </c>
      <c r="D9" s="1" t="str">
        <f>HYPERLINK("https://kokusho.nijl.ac.jp/biblio/100244256/24")</f>
        <v>https://kokusho.nijl.ac.jp/biblio/100244256/24</v>
      </c>
    </row>
    <row r="10" spans="1:4" x14ac:dyDescent="0.4">
      <c r="A10" s="2" t="s">
        <v>0</v>
      </c>
      <c r="B10" s="2" t="s">
        <v>9</v>
      </c>
      <c r="C10" s="2">
        <v>25</v>
      </c>
      <c r="D10" s="1" t="str">
        <f>HYPERLINK("https://kokusho.nijl.ac.jp/biblio/100244256/25")</f>
        <v>https://kokusho.nijl.ac.jp/biblio/100244256/25</v>
      </c>
    </row>
    <row r="11" spans="1:4" x14ac:dyDescent="0.4">
      <c r="A11" s="2" t="s">
        <v>0</v>
      </c>
      <c r="B11" s="2" t="s">
        <v>10</v>
      </c>
      <c r="C11" s="2">
        <v>25</v>
      </c>
      <c r="D11" s="1" t="str">
        <f>HYPERLINK("https://kokusho.nijl.ac.jp/biblio/100244256/25")</f>
        <v>https://kokusho.nijl.ac.jp/biblio/100244256/25</v>
      </c>
    </row>
    <row r="12" spans="1:4" x14ac:dyDescent="0.4">
      <c r="A12" s="2" t="s">
        <v>0</v>
      </c>
      <c r="B12" s="2" t="s">
        <v>11</v>
      </c>
      <c r="C12" s="2">
        <v>26</v>
      </c>
      <c r="D12" s="1" t="str">
        <f>HYPERLINK("https://kokusho.nijl.ac.jp/biblio/100244256/26")</f>
        <v>https://kokusho.nijl.ac.jp/biblio/100244256/26</v>
      </c>
    </row>
    <row r="13" spans="1:4" x14ac:dyDescent="0.4">
      <c r="A13" s="2" t="s">
        <v>0</v>
      </c>
      <c r="B13" s="2" t="s">
        <v>12</v>
      </c>
      <c r="C13" s="2">
        <v>29</v>
      </c>
      <c r="D13" s="1" t="str">
        <f>HYPERLINK("https://kokusho.nijl.ac.jp/biblio/100244256/29")</f>
        <v>https://kokusho.nijl.ac.jp/biblio/100244256/29</v>
      </c>
    </row>
    <row r="14" spans="1:4" x14ac:dyDescent="0.4">
      <c r="A14" s="2" t="s">
        <v>0</v>
      </c>
      <c r="B14" s="2" t="s">
        <v>13</v>
      </c>
      <c r="C14" s="2">
        <v>34</v>
      </c>
      <c r="D14" s="1" t="str">
        <f>HYPERLINK("https://kokusho.nijl.ac.jp/biblio/100244256/34")</f>
        <v>https://kokusho.nijl.ac.jp/biblio/100244256/34</v>
      </c>
    </row>
    <row r="15" spans="1:4" x14ac:dyDescent="0.4">
      <c r="A15" s="2" t="s">
        <v>0</v>
      </c>
      <c r="B15" s="2" t="s">
        <v>14</v>
      </c>
      <c r="C15" s="2">
        <v>42</v>
      </c>
      <c r="D15" s="1" t="str">
        <f>HYPERLINK("https://kokusho.nijl.ac.jp/biblio/100244256/42")</f>
        <v>https://kokusho.nijl.ac.jp/biblio/100244256/42</v>
      </c>
    </row>
    <row r="16" spans="1:4" x14ac:dyDescent="0.4">
      <c r="A16" s="2" t="s">
        <v>0</v>
      </c>
      <c r="B16" s="2" t="s">
        <v>15</v>
      </c>
      <c r="C16" s="2">
        <v>44</v>
      </c>
      <c r="D16" s="1" t="str">
        <f>HYPERLINK("https://kokusho.nijl.ac.jp/biblio/100244256/44")</f>
        <v>https://kokusho.nijl.ac.jp/biblio/100244256/44</v>
      </c>
    </row>
    <row r="17" spans="1:4" x14ac:dyDescent="0.4">
      <c r="A17" s="2" t="s">
        <v>0</v>
      </c>
      <c r="B17" s="2" t="s">
        <v>16</v>
      </c>
      <c r="C17" s="2">
        <v>45</v>
      </c>
      <c r="D17" s="1" t="str">
        <f>HYPERLINK("https://kokusho.nijl.ac.jp/biblio/100244256/45")</f>
        <v>https://kokusho.nijl.ac.jp/biblio/100244256/45</v>
      </c>
    </row>
    <row r="18" spans="1:4" x14ac:dyDescent="0.4">
      <c r="A18" s="2" t="s">
        <v>0</v>
      </c>
      <c r="B18" s="2" t="s">
        <v>17</v>
      </c>
      <c r="C18" s="2">
        <v>47</v>
      </c>
      <c r="D18" s="1" t="str">
        <f>HYPERLINK("https://kokusho.nijl.ac.jp/biblio/100244256/47")</f>
        <v>https://kokusho.nijl.ac.jp/biblio/100244256/47</v>
      </c>
    </row>
    <row r="19" spans="1:4" x14ac:dyDescent="0.4">
      <c r="A19" s="2" t="s">
        <v>0</v>
      </c>
      <c r="B19" s="2" t="s">
        <v>18</v>
      </c>
      <c r="C19" s="2">
        <v>50</v>
      </c>
      <c r="D19" s="1" t="str">
        <f>HYPERLINK("https://kokusho.nijl.ac.jp/biblio/100244256/50")</f>
        <v>https://kokusho.nijl.ac.jp/biblio/100244256/50</v>
      </c>
    </row>
    <row r="20" spans="1:4" x14ac:dyDescent="0.4">
      <c r="A20" s="2" t="s">
        <v>0</v>
      </c>
      <c r="B20" s="6" t="s">
        <v>19</v>
      </c>
      <c r="C20" s="2">
        <v>53</v>
      </c>
      <c r="D20" s="1" t="str">
        <f>HYPERLINK("https://kokusho.nijl.ac.jp/biblio/100244256/53")</f>
        <v>https://kokusho.nijl.ac.jp/biblio/100244256/53</v>
      </c>
    </row>
    <row r="21" spans="1:4" x14ac:dyDescent="0.4">
      <c r="A21" s="2" t="s">
        <v>0</v>
      </c>
      <c r="B21" s="2" t="s">
        <v>20</v>
      </c>
      <c r="C21" s="2">
        <v>53</v>
      </c>
      <c r="D21" s="1" t="str">
        <f>HYPERLINK("https://kokusho.nijl.ac.jp/biblio/100244256/53")</f>
        <v>https://kokusho.nijl.ac.jp/biblio/100244256/53</v>
      </c>
    </row>
    <row r="22" spans="1:4" x14ac:dyDescent="0.4">
      <c r="A22" s="2" t="s">
        <v>0</v>
      </c>
      <c r="B22" s="2" t="s">
        <v>21</v>
      </c>
      <c r="C22" s="2">
        <v>55</v>
      </c>
      <c r="D22" s="1" t="str">
        <f>HYPERLINK("https://kokusho.nijl.ac.jp/biblio/100244256/55")</f>
        <v>https://kokusho.nijl.ac.jp/biblio/100244256/55</v>
      </c>
    </row>
    <row r="23" spans="1:4" x14ac:dyDescent="0.4">
      <c r="A23" s="2" t="s">
        <v>0</v>
      </c>
      <c r="B23" s="2" t="s">
        <v>22</v>
      </c>
      <c r="C23" s="2">
        <v>56</v>
      </c>
      <c r="D23" s="1" t="str">
        <f>HYPERLINK("https://kokusho.nijl.ac.jp/biblio/100244256/56")</f>
        <v>https://kokusho.nijl.ac.jp/biblio/100244256/56</v>
      </c>
    </row>
    <row r="24" spans="1:4" x14ac:dyDescent="0.4">
      <c r="A24" s="2" t="s">
        <v>0</v>
      </c>
      <c r="B24" s="2" t="s">
        <v>23</v>
      </c>
      <c r="C24" s="2">
        <v>57</v>
      </c>
      <c r="D24" s="1" t="str">
        <f>HYPERLINK("https://kokusho.nijl.ac.jp/biblio/100244256/57")</f>
        <v>https://kokusho.nijl.ac.jp/biblio/100244256/57</v>
      </c>
    </row>
    <row r="25" spans="1:4" x14ac:dyDescent="0.4">
      <c r="A25" s="2" t="s">
        <v>0</v>
      </c>
      <c r="B25" s="2" t="s">
        <v>24</v>
      </c>
      <c r="C25" s="2">
        <v>58</v>
      </c>
      <c r="D25" s="1" t="str">
        <f>HYPERLINK("https://kokusho.nijl.ac.jp/biblio/100244256/58")</f>
        <v>https://kokusho.nijl.ac.jp/biblio/100244256/58</v>
      </c>
    </row>
    <row r="26" spans="1:4" x14ac:dyDescent="0.4">
      <c r="A26" s="2" t="s">
        <v>0</v>
      </c>
      <c r="B26" s="2" t="s">
        <v>25</v>
      </c>
      <c r="C26" s="2">
        <v>59</v>
      </c>
      <c r="D26" s="1" t="str">
        <f>HYPERLINK("https://kokusho.nijl.ac.jp/biblio/100244256/59")</f>
        <v>https://kokusho.nijl.ac.jp/biblio/100244256/59</v>
      </c>
    </row>
    <row r="27" spans="1:4" x14ac:dyDescent="0.4">
      <c r="A27" s="2" t="s">
        <v>0</v>
      </c>
      <c r="B27" s="2" t="s">
        <v>26</v>
      </c>
      <c r="C27" s="2">
        <v>60</v>
      </c>
      <c r="D27" s="1" t="str">
        <f>HYPERLINK("https://kokusho.nijl.ac.jp/biblio/100244256/60")</f>
        <v>https://kokusho.nijl.ac.jp/biblio/100244256/60</v>
      </c>
    </row>
    <row r="28" spans="1:4" x14ac:dyDescent="0.4">
      <c r="A28" s="2" t="s">
        <v>0</v>
      </c>
      <c r="B28" s="2" t="s">
        <v>27</v>
      </c>
      <c r="C28" s="2">
        <v>60</v>
      </c>
      <c r="D28" s="1" t="str">
        <f>HYPERLINK("https://kokusho.nijl.ac.jp/biblio/100244256/60")</f>
        <v>https://kokusho.nijl.ac.jp/biblio/100244256/60</v>
      </c>
    </row>
    <row r="29" spans="1:4" x14ac:dyDescent="0.4">
      <c r="A29" s="2" t="s">
        <v>0</v>
      </c>
      <c r="B29" s="2" t="s">
        <v>28</v>
      </c>
      <c r="C29" s="2">
        <v>61</v>
      </c>
      <c r="D29" s="1" t="str">
        <f>HYPERLINK("https://kokusho.nijl.ac.jp/biblio/100244256/61")</f>
        <v>https://kokusho.nijl.ac.jp/biblio/100244256/61</v>
      </c>
    </row>
    <row r="30" spans="1:4" x14ac:dyDescent="0.4">
      <c r="A30" s="2" t="s">
        <v>0</v>
      </c>
      <c r="B30" s="2" t="s">
        <v>29</v>
      </c>
      <c r="C30" s="2">
        <v>62</v>
      </c>
      <c r="D30" s="1" t="str">
        <f>HYPERLINK("https://kokusho.nijl.ac.jp/biblio/100244256/62")</f>
        <v>https://kokusho.nijl.ac.jp/biblio/100244256/62</v>
      </c>
    </row>
    <row r="31" spans="1:4" x14ac:dyDescent="0.4">
      <c r="A31" s="2" t="s">
        <v>0</v>
      </c>
      <c r="B31" s="2" t="s">
        <v>30</v>
      </c>
      <c r="C31" s="2">
        <v>63</v>
      </c>
      <c r="D31" s="1" t="str">
        <f>HYPERLINK("https://kokusho.nijl.ac.jp/biblio/100244256/63")</f>
        <v>https://kokusho.nijl.ac.jp/biblio/100244256/63</v>
      </c>
    </row>
    <row r="32" spans="1:4" x14ac:dyDescent="0.4">
      <c r="A32" s="2" t="s">
        <v>0</v>
      </c>
      <c r="B32" s="2" t="s">
        <v>31</v>
      </c>
      <c r="C32" s="2">
        <v>64</v>
      </c>
      <c r="D32" s="1" t="str">
        <f>HYPERLINK("https://kokusho.nijl.ac.jp/biblio/100244256/64")</f>
        <v>https://kokusho.nijl.ac.jp/biblio/100244256/64</v>
      </c>
    </row>
    <row r="33" spans="1:4" x14ac:dyDescent="0.4">
      <c r="A33" s="2" t="s">
        <v>0</v>
      </c>
      <c r="B33" s="2" t="s">
        <v>32</v>
      </c>
      <c r="C33" s="2">
        <v>65</v>
      </c>
      <c r="D33" s="1" t="str">
        <f>HYPERLINK("https://kokusho.nijl.ac.jp/biblio/100244256/65")</f>
        <v>https://kokusho.nijl.ac.jp/biblio/100244256/65</v>
      </c>
    </row>
    <row r="34" spans="1:4" x14ac:dyDescent="0.4">
      <c r="A34" s="2" t="s">
        <v>0</v>
      </c>
      <c r="B34" s="2" t="s">
        <v>33</v>
      </c>
      <c r="C34" s="2">
        <v>67</v>
      </c>
      <c r="D34" s="1" t="str">
        <f>HYPERLINK("https://kokusho.nijl.ac.jp/biblio/100244256/67")</f>
        <v>https://kokusho.nijl.ac.jp/biblio/100244256/67</v>
      </c>
    </row>
    <row r="35" spans="1:4" x14ac:dyDescent="0.4">
      <c r="A35" s="2" t="s">
        <v>0</v>
      </c>
      <c r="B35" s="2" t="s">
        <v>34</v>
      </c>
      <c r="C35" s="2">
        <v>68</v>
      </c>
      <c r="D35" s="1" t="str">
        <f>HYPERLINK("https://kokusho.nijl.ac.jp/biblio/100244256/68")</f>
        <v>https://kokusho.nijl.ac.jp/biblio/100244256/68</v>
      </c>
    </row>
    <row r="36" spans="1:4" x14ac:dyDescent="0.4">
      <c r="A36" s="2" t="s">
        <v>0</v>
      </c>
      <c r="B36" s="2" t="s">
        <v>35</v>
      </c>
      <c r="C36" s="2">
        <v>69</v>
      </c>
      <c r="D36" s="1" t="str">
        <f>HYPERLINK("https://kokusho.nijl.ac.jp/biblio/100244256/69")</f>
        <v>https://kokusho.nijl.ac.jp/biblio/100244256/69</v>
      </c>
    </row>
    <row r="37" spans="1:4" x14ac:dyDescent="0.4">
      <c r="A37" s="2" t="s">
        <v>0</v>
      </c>
      <c r="B37" s="2" t="s">
        <v>36</v>
      </c>
      <c r="C37" s="2">
        <v>71</v>
      </c>
      <c r="D37" s="1" t="str">
        <f>HYPERLINK("https://kokusho.nijl.ac.jp/biblio/100244256/71")</f>
        <v>https://kokusho.nijl.ac.jp/biblio/100244256/71</v>
      </c>
    </row>
    <row r="38" spans="1:4" x14ac:dyDescent="0.4">
      <c r="A38" s="2" t="s">
        <v>0</v>
      </c>
      <c r="B38" s="2" t="s">
        <v>37</v>
      </c>
      <c r="C38" s="2">
        <v>71</v>
      </c>
      <c r="D38" s="1" t="str">
        <f>HYPERLINK("https://kokusho.nijl.ac.jp/biblio/100244256/71")</f>
        <v>https://kokusho.nijl.ac.jp/biblio/100244256/71</v>
      </c>
    </row>
    <row r="39" spans="1:4" x14ac:dyDescent="0.4">
      <c r="A39" s="2" t="s">
        <v>0</v>
      </c>
      <c r="B39" s="2" t="s">
        <v>38</v>
      </c>
      <c r="C39" s="2">
        <v>72</v>
      </c>
      <c r="D39" s="1" t="str">
        <f>HYPERLINK("https://kokusho.nijl.ac.jp/biblio/100244256/72")</f>
        <v>https://kokusho.nijl.ac.jp/biblio/100244256/72</v>
      </c>
    </row>
    <row r="40" spans="1:4" x14ac:dyDescent="0.4">
      <c r="A40" s="2" t="s">
        <v>0</v>
      </c>
      <c r="B40" s="2" t="s">
        <v>39</v>
      </c>
      <c r="C40" s="2">
        <v>73</v>
      </c>
      <c r="D40" s="1" t="str">
        <f>HYPERLINK("https://kokusho.nijl.ac.jp/biblio/100244256/73")</f>
        <v>https://kokusho.nijl.ac.jp/biblio/100244256/73</v>
      </c>
    </row>
    <row r="41" spans="1:4" x14ac:dyDescent="0.4">
      <c r="A41" s="2" t="s">
        <v>0</v>
      </c>
      <c r="B41" s="2" t="s">
        <v>40</v>
      </c>
      <c r="C41" s="2">
        <v>75</v>
      </c>
      <c r="D41" s="1" t="str">
        <f>HYPERLINK("https://kokusho.nijl.ac.jp/biblio/100244256/75")</f>
        <v>https://kokusho.nijl.ac.jp/biblio/100244256/75</v>
      </c>
    </row>
    <row r="42" spans="1:4" x14ac:dyDescent="0.4">
      <c r="A42" s="2" t="s">
        <v>0</v>
      </c>
      <c r="B42" s="2" t="s">
        <v>41</v>
      </c>
      <c r="C42" s="2">
        <v>75</v>
      </c>
      <c r="D42" s="1" t="str">
        <f>HYPERLINK("https://kokusho.nijl.ac.jp/biblio/100244256/75")</f>
        <v>https://kokusho.nijl.ac.jp/biblio/100244256/75</v>
      </c>
    </row>
    <row r="43" spans="1:4" x14ac:dyDescent="0.4">
      <c r="A43" s="2" t="s">
        <v>0</v>
      </c>
      <c r="B43" s="2" t="s">
        <v>42</v>
      </c>
      <c r="C43" s="2">
        <v>76</v>
      </c>
      <c r="D43" s="1" t="str">
        <f>HYPERLINK("https://kokusho.nijl.ac.jp/biblio/100244256/76")</f>
        <v>https://kokusho.nijl.ac.jp/biblio/100244256/76</v>
      </c>
    </row>
    <row r="44" spans="1:4" x14ac:dyDescent="0.4">
      <c r="A44" s="2" t="s">
        <v>0</v>
      </c>
      <c r="B44" s="2" t="s">
        <v>43</v>
      </c>
      <c r="C44" s="2">
        <v>79</v>
      </c>
      <c r="D44" s="1" t="str">
        <f>HYPERLINK("https://kokusho.nijl.ac.jp/biblio/100244256/79")</f>
        <v>https://kokusho.nijl.ac.jp/biblio/100244256/79</v>
      </c>
    </row>
    <row r="45" spans="1:4" x14ac:dyDescent="0.4">
      <c r="A45" s="2" t="s">
        <v>0</v>
      </c>
      <c r="B45" s="2" t="s">
        <v>44</v>
      </c>
      <c r="C45" s="2">
        <v>81</v>
      </c>
      <c r="D45" s="1" t="str">
        <f>HYPERLINK("https://kokusho.nijl.ac.jp/biblio/100244256/81")</f>
        <v>https://kokusho.nijl.ac.jp/biblio/100244256/81</v>
      </c>
    </row>
    <row r="46" spans="1:4" x14ac:dyDescent="0.4">
      <c r="A46" s="2" t="s">
        <v>0</v>
      </c>
      <c r="B46" s="2" t="s">
        <v>45</v>
      </c>
      <c r="C46" s="2">
        <v>82</v>
      </c>
      <c r="D46" s="1" t="str">
        <f>HYPERLINK("https://kokusho.nijl.ac.jp/biblio/100244256/82")</f>
        <v>https://kokusho.nijl.ac.jp/biblio/100244256/82</v>
      </c>
    </row>
    <row r="47" spans="1:4" x14ac:dyDescent="0.4">
      <c r="A47" s="2" t="s">
        <v>0</v>
      </c>
      <c r="B47" s="2" t="s">
        <v>46</v>
      </c>
      <c r="C47" s="2">
        <v>84</v>
      </c>
      <c r="D47" s="1" t="str">
        <f>HYPERLINK("https://kokusho.nijl.ac.jp/biblio/100244256/84")</f>
        <v>https://kokusho.nijl.ac.jp/biblio/100244256/84</v>
      </c>
    </row>
    <row r="48" spans="1:4" x14ac:dyDescent="0.4">
      <c r="A48" s="2" t="s">
        <v>0</v>
      </c>
      <c r="B48" s="2" t="s">
        <v>47</v>
      </c>
      <c r="C48" s="2">
        <v>86</v>
      </c>
      <c r="D48" s="1" t="str">
        <f>HYPERLINK("https://kokusho.nijl.ac.jp/biblio/100244256/86")</f>
        <v>https://kokusho.nijl.ac.jp/biblio/100244256/86</v>
      </c>
    </row>
    <row r="49" spans="1:4" x14ac:dyDescent="0.4">
      <c r="A49" s="2" t="s">
        <v>0</v>
      </c>
      <c r="B49" s="2" t="s">
        <v>48</v>
      </c>
      <c r="C49" s="2">
        <v>86</v>
      </c>
      <c r="D49" s="1" t="str">
        <f>HYPERLINK("https://kokusho.nijl.ac.jp/biblio/100244256/86")</f>
        <v>https://kokusho.nijl.ac.jp/biblio/100244256/86</v>
      </c>
    </row>
    <row r="50" spans="1:4" x14ac:dyDescent="0.4">
      <c r="A50" s="2" t="s">
        <v>0</v>
      </c>
      <c r="B50" s="2" t="s">
        <v>49</v>
      </c>
      <c r="C50" s="2">
        <v>89</v>
      </c>
      <c r="D50" s="1" t="str">
        <f>HYPERLINK("https://kokusho.nijl.ac.jp/biblio/100244256/89")</f>
        <v>https://kokusho.nijl.ac.jp/biblio/100244256/89</v>
      </c>
    </row>
    <row r="51" spans="1:4" x14ac:dyDescent="0.4">
      <c r="A51" s="2" t="s">
        <v>0</v>
      </c>
      <c r="B51" s="2" t="s">
        <v>50</v>
      </c>
      <c r="C51" s="2">
        <v>89</v>
      </c>
      <c r="D51" s="1" t="str">
        <f>HYPERLINK("https://kokusho.nijl.ac.jp/biblio/100244256/89")</f>
        <v>https://kokusho.nijl.ac.jp/biblio/100244256/89</v>
      </c>
    </row>
    <row r="52" spans="1:4" x14ac:dyDescent="0.4">
      <c r="A52" s="2" t="s">
        <v>0</v>
      </c>
      <c r="B52" s="2" t="s">
        <v>51</v>
      </c>
      <c r="C52" s="2">
        <v>90</v>
      </c>
      <c r="D52" s="1" t="str">
        <f>HYPERLINK("https://kokusho.nijl.ac.jp/biblio/100244256/90")</f>
        <v>https://kokusho.nijl.ac.jp/biblio/100244256/90</v>
      </c>
    </row>
    <row r="53" spans="1:4" x14ac:dyDescent="0.4">
      <c r="A53" s="2" t="s">
        <v>0</v>
      </c>
      <c r="B53" s="2" t="s">
        <v>52</v>
      </c>
      <c r="C53" s="2">
        <v>91</v>
      </c>
      <c r="D53" s="1" t="str">
        <f>HYPERLINK("https://kokusho.nijl.ac.jp/biblio/100244256/91")</f>
        <v>https://kokusho.nijl.ac.jp/biblio/100244256/91</v>
      </c>
    </row>
    <row r="54" spans="1:4" x14ac:dyDescent="0.4">
      <c r="A54" s="2" t="s">
        <v>0</v>
      </c>
      <c r="B54" s="2" t="s">
        <v>53</v>
      </c>
      <c r="C54" s="2">
        <v>91</v>
      </c>
      <c r="D54" s="1" t="str">
        <f>HYPERLINK("https://kokusho.nijl.ac.jp/biblio/100244256/91")</f>
        <v>https://kokusho.nijl.ac.jp/biblio/100244256/91</v>
      </c>
    </row>
    <row r="55" spans="1:4" x14ac:dyDescent="0.4">
      <c r="A55" s="2" t="s">
        <v>0</v>
      </c>
      <c r="B55" s="2" t="s">
        <v>54</v>
      </c>
      <c r="C55" s="2">
        <v>92</v>
      </c>
      <c r="D55" s="1" t="str">
        <f>HYPERLINK("https://kokusho.nijl.ac.jp/biblio/100244256/92")</f>
        <v>https://kokusho.nijl.ac.jp/biblio/100244256/92</v>
      </c>
    </row>
    <row r="56" spans="1:4" x14ac:dyDescent="0.4">
      <c r="A56" s="2" t="s">
        <v>0</v>
      </c>
      <c r="B56" s="2" t="s">
        <v>55</v>
      </c>
      <c r="C56" s="2">
        <v>92</v>
      </c>
      <c r="D56" s="1" t="str">
        <f>HYPERLINK("https://kokusho.nijl.ac.jp/biblio/100244256/92")</f>
        <v>https://kokusho.nijl.ac.jp/biblio/100244256/92</v>
      </c>
    </row>
    <row r="57" spans="1:4" x14ac:dyDescent="0.4">
      <c r="A57" s="2" t="s">
        <v>0</v>
      </c>
      <c r="B57" s="2" t="s">
        <v>56</v>
      </c>
      <c r="C57" s="2">
        <v>93</v>
      </c>
      <c r="D57" s="1" t="str">
        <f>HYPERLINK("https://kokusho.nijl.ac.jp/biblio/100244256/93")</f>
        <v>https://kokusho.nijl.ac.jp/biblio/100244256/93</v>
      </c>
    </row>
    <row r="58" spans="1:4" x14ac:dyDescent="0.4">
      <c r="A58" s="2" t="s">
        <v>0</v>
      </c>
      <c r="B58" s="2" t="s">
        <v>57</v>
      </c>
      <c r="C58" s="2">
        <v>94</v>
      </c>
      <c r="D58" s="1" t="str">
        <f>HYPERLINK("https://kokusho.nijl.ac.jp/biblio/100244256/94")</f>
        <v>https://kokusho.nijl.ac.jp/biblio/100244256/94</v>
      </c>
    </row>
    <row r="59" spans="1:4" x14ac:dyDescent="0.4">
      <c r="A59" s="2" t="s">
        <v>0</v>
      </c>
      <c r="B59" s="2" t="s">
        <v>58</v>
      </c>
      <c r="C59" s="2">
        <v>94</v>
      </c>
      <c r="D59" s="1" t="str">
        <f>HYPERLINK("https://kokusho.nijl.ac.jp/biblio/100244256/94")</f>
        <v>https://kokusho.nijl.ac.jp/biblio/100244256/94</v>
      </c>
    </row>
    <row r="60" spans="1:4" x14ac:dyDescent="0.4">
      <c r="A60" s="2" t="s">
        <v>0</v>
      </c>
      <c r="B60" s="6" t="s">
        <v>59</v>
      </c>
      <c r="C60" s="2">
        <v>95</v>
      </c>
      <c r="D60" s="1" t="str">
        <f>HYPERLINK("https://kokusho.nijl.ac.jp/biblio/100244256/95")</f>
        <v>https://kokusho.nijl.ac.jp/biblio/100244256/95</v>
      </c>
    </row>
    <row r="61" spans="1:4" x14ac:dyDescent="0.4">
      <c r="A61" s="2" t="s">
        <v>0</v>
      </c>
      <c r="B61" s="2" t="s">
        <v>60</v>
      </c>
      <c r="C61" s="2">
        <v>95</v>
      </c>
      <c r="D61" s="1" t="str">
        <f>HYPERLINK("https://kokusho.nijl.ac.jp/biblio/100244256/95")</f>
        <v>https://kokusho.nijl.ac.jp/biblio/100244256/95</v>
      </c>
    </row>
    <row r="62" spans="1:4" x14ac:dyDescent="0.4">
      <c r="A62" s="2" t="s">
        <v>0</v>
      </c>
      <c r="B62" s="2" t="s">
        <v>61</v>
      </c>
      <c r="C62" s="2">
        <v>97</v>
      </c>
      <c r="D62" s="1" t="str">
        <f>HYPERLINK("https://kokusho.nijl.ac.jp/biblio/100244256/97")</f>
        <v>https://kokusho.nijl.ac.jp/biblio/100244256/97</v>
      </c>
    </row>
    <row r="63" spans="1:4" x14ac:dyDescent="0.4">
      <c r="A63" s="2" t="s">
        <v>0</v>
      </c>
      <c r="B63" s="2" t="s">
        <v>62</v>
      </c>
      <c r="C63" s="2">
        <v>98</v>
      </c>
      <c r="D63" s="1" t="str">
        <f>HYPERLINK("https://kokusho.nijl.ac.jp/biblio/100244256/98")</f>
        <v>https://kokusho.nijl.ac.jp/biblio/100244256/98</v>
      </c>
    </row>
    <row r="64" spans="1:4" x14ac:dyDescent="0.4">
      <c r="A64" s="2" t="s">
        <v>0</v>
      </c>
      <c r="B64" s="2" t="s">
        <v>63</v>
      </c>
      <c r="C64" s="2">
        <v>99</v>
      </c>
      <c r="D64" s="1" t="str">
        <f>HYPERLINK("https://kokusho.nijl.ac.jp/biblio/100244256/99")</f>
        <v>https://kokusho.nijl.ac.jp/biblio/100244256/99</v>
      </c>
    </row>
    <row r="65" spans="1:4" x14ac:dyDescent="0.4">
      <c r="A65" s="2" t="s">
        <v>0</v>
      </c>
      <c r="B65" s="2" t="s">
        <v>64</v>
      </c>
      <c r="C65" s="2">
        <v>100</v>
      </c>
      <c r="D65" s="1" t="str">
        <f>HYPERLINK("https://kokusho.nijl.ac.jp/biblio/100244256/100")</f>
        <v>https://kokusho.nijl.ac.jp/biblio/100244256/100</v>
      </c>
    </row>
    <row r="66" spans="1:4" x14ac:dyDescent="0.4">
      <c r="A66" s="2" t="s">
        <v>0</v>
      </c>
      <c r="B66" s="2" t="s">
        <v>65</v>
      </c>
      <c r="C66" s="2">
        <v>100</v>
      </c>
      <c r="D66" s="1" t="str">
        <f>HYPERLINK("https://kokusho.nijl.ac.jp/biblio/100244256/100")</f>
        <v>https://kokusho.nijl.ac.jp/biblio/100244256/100</v>
      </c>
    </row>
    <row r="67" spans="1:4" x14ac:dyDescent="0.4">
      <c r="A67" s="2" t="s">
        <v>0</v>
      </c>
      <c r="B67" s="2" t="s">
        <v>66</v>
      </c>
      <c r="C67" s="2">
        <v>101</v>
      </c>
      <c r="D67" s="1" t="str">
        <f>HYPERLINK("https://kokusho.nijl.ac.jp/biblio/100244256/101")</f>
        <v>https://kokusho.nijl.ac.jp/biblio/100244256/101</v>
      </c>
    </row>
    <row r="68" spans="1:4" x14ac:dyDescent="0.4">
      <c r="A68" s="2" t="s">
        <v>0</v>
      </c>
      <c r="B68" s="2" t="s">
        <v>67</v>
      </c>
      <c r="C68" s="2">
        <v>101</v>
      </c>
      <c r="D68" s="1" t="str">
        <f>HYPERLINK("https://kokusho.nijl.ac.jp/biblio/100244256/101")</f>
        <v>https://kokusho.nijl.ac.jp/biblio/100244256/101</v>
      </c>
    </row>
    <row r="69" spans="1:4" x14ac:dyDescent="0.4">
      <c r="A69" s="2" t="s">
        <v>0</v>
      </c>
      <c r="B69" s="2" t="s">
        <v>68</v>
      </c>
      <c r="C69" s="2">
        <v>101</v>
      </c>
      <c r="D69" s="1" t="str">
        <f>HYPERLINK("https://kokusho.nijl.ac.jp/biblio/100244256/101")</f>
        <v>https://kokusho.nijl.ac.jp/biblio/100244256/101</v>
      </c>
    </row>
    <row r="70" spans="1:4" x14ac:dyDescent="0.4">
      <c r="A70" s="2" t="s">
        <v>0</v>
      </c>
      <c r="B70" s="2" t="s">
        <v>69</v>
      </c>
      <c r="C70" s="2">
        <v>102</v>
      </c>
      <c r="D70" s="1" t="str">
        <f>HYPERLINK("https://kokusho.nijl.ac.jp/biblio/100244256/102")</f>
        <v>https://kokusho.nijl.ac.jp/biblio/100244256/102</v>
      </c>
    </row>
    <row r="71" spans="1:4" x14ac:dyDescent="0.4">
      <c r="A71" s="2" t="s">
        <v>0</v>
      </c>
      <c r="B71" s="2" t="s">
        <v>70</v>
      </c>
      <c r="C71" s="2">
        <v>102</v>
      </c>
      <c r="D71" s="1" t="str">
        <f>HYPERLINK("https://kokusho.nijl.ac.jp/biblio/100244256/102")</f>
        <v>https://kokusho.nijl.ac.jp/biblio/100244256/102</v>
      </c>
    </row>
    <row r="72" spans="1:4" x14ac:dyDescent="0.4">
      <c r="A72" s="2" t="s">
        <v>0</v>
      </c>
      <c r="B72" s="2" t="s">
        <v>71</v>
      </c>
      <c r="C72" s="2">
        <v>103</v>
      </c>
      <c r="D72" s="1" t="str">
        <f>HYPERLINK("https://kokusho.nijl.ac.jp/biblio/100244256/103")</f>
        <v>https://kokusho.nijl.ac.jp/biblio/100244256/103</v>
      </c>
    </row>
    <row r="73" spans="1:4" x14ac:dyDescent="0.4">
      <c r="A73" s="2" t="s">
        <v>0</v>
      </c>
      <c r="B73" s="2" t="s">
        <v>72</v>
      </c>
      <c r="C73" s="2">
        <v>105</v>
      </c>
      <c r="D73" s="1" t="str">
        <f>HYPERLINK("https://kokusho.nijl.ac.jp/biblio/100244256/105")</f>
        <v>https://kokusho.nijl.ac.jp/biblio/100244256/105</v>
      </c>
    </row>
    <row r="74" spans="1:4" x14ac:dyDescent="0.4">
      <c r="A74" s="2" t="s">
        <v>0</v>
      </c>
      <c r="B74" s="2" t="s">
        <v>73</v>
      </c>
      <c r="C74" s="2">
        <v>107</v>
      </c>
      <c r="D74" s="1" t="str">
        <f>HYPERLINK("https://kokusho.nijl.ac.jp/biblio/100244256/107")</f>
        <v>https://kokusho.nijl.ac.jp/biblio/100244256/107</v>
      </c>
    </row>
    <row r="75" spans="1:4" x14ac:dyDescent="0.4">
      <c r="A75" s="2" t="s">
        <v>0</v>
      </c>
      <c r="B75" s="2" t="s">
        <v>74</v>
      </c>
      <c r="C75" s="2">
        <v>111</v>
      </c>
      <c r="D75" s="1" t="str">
        <f>HYPERLINK("https://kokusho.nijl.ac.jp/biblio/100244256/111")</f>
        <v>https://kokusho.nijl.ac.jp/biblio/100244256/111</v>
      </c>
    </row>
    <row r="76" spans="1:4" x14ac:dyDescent="0.4">
      <c r="A76" s="2" t="s">
        <v>0</v>
      </c>
      <c r="B76" s="2" t="s">
        <v>75</v>
      </c>
      <c r="C76" s="2">
        <v>112</v>
      </c>
      <c r="D76" s="1" t="str">
        <f>HYPERLINK("https://kokusho.nijl.ac.jp/biblio/100244256/112")</f>
        <v>https://kokusho.nijl.ac.jp/biblio/100244256/112</v>
      </c>
    </row>
    <row r="77" spans="1:4" x14ac:dyDescent="0.4">
      <c r="A77" s="2" t="s">
        <v>0</v>
      </c>
      <c r="B77" s="2" t="s">
        <v>76</v>
      </c>
      <c r="C77" s="2">
        <v>114</v>
      </c>
      <c r="D77" s="1" t="str">
        <f>HYPERLINK("https://kokusho.nijl.ac.jp/biblio/100244256/114")</f>
        <v>https://kokusho.nijl.ac.jp/biblio/100244256/114</v>
      </c>
    </row>
    <row r="78" spans="1:4" x14ac:dyDescent="0.4">
      <c r="A78" s="2" t="s">
        <v>0</v>
      </c>
      <c r="B78" s="2" t="s">
        <v>77</v>
      </c>
      <c r="C78" s="2">
        <v>117</v>
      </c>
      <c r="D78" s="1" t="str">
        <f>HYPERLINK("https://kokusho.nijl.ac.jp/biblio/100244256/117")</f>
        <v>https://kokusho.nijl.ac.jp/biblio/100244256/117</v>
      </c>
    </row>
    <row r="79" spans="1:4" x14ac:dyDescent="0.4">
      <c r="A79" s="2" t="s">
        <v>0</v>
      </c>
      <c r="B79" s="2" t="s">
        <v>78</v>
      </c>
      <c r="C79" s="2">
        <v>120</v>
      </c>
      <c r="D79" s="1" t="str">
        <f>HYPERLINK("https://kokusho.nijl.ac.jp/biblio/100244256/120")</f>
        <v>https://kokusho.nijl.ac.jp/biblio/100244256/120</v>
      </c>
    </row>
    <row r="80" spans="1:4" x14ac:dyDescent="0.4">
      <c r="A80" s="2" t="s">
        <v>0</v>
      </c>
      <c r="B80" s="6" t="s">
        <v>79</v>
      </c>
      <c r="C80" s="2">
        <v>128</v>
      </c>
      <c r="D80" s="1" t="str">
        <f>HYPERLINK("https://kokusho.nijl.ac.jp/biblio/100244256/128")</f>
        <v>https://kokusho.nijl.ac.jp/biblio/100244256/128</v>
      </c>
    </row>
    <row r="81" spans="1:4" x14ac:dyDescent="0.4">
      <c r="A81" s="2" t="s">
        <v>0</v>
      </c>
      <c r="B81" s="2" t="s">
        <v>80</v>
      </c>
      <c r="C81" s="2">
        <v>128</v>
      </c>
      <c r="D81" s="1" t="str">
        <f>HYPERLINK("https://kokusho.nijl.ac.jp/biblio/100244256/128")</f>
        <v>https://kokusho.nijl.ac.jp/biblio/100244256/128</v>
      </c>
    </row>
    <row r="82" spans="1:4" x14ac:dyDescent="0.4">
      <c r="A82" s="2" t="s">
        <v>0</v>
      </c>
      <c r="B82" s="2" t="s">
        <v>81</v>
      </c>
      <c r="C82" s="2">
        <v>133</v>
      </c>
      <c r="D82" s="1" t="str">
        <f>HYPERLINK("https://kokusho.nijl.ac.jp/biblio/100244256/133")</f>
        <v>https://kokusho.nijl.ac.jp/biblio/100244256/133</v>
      </c>
    </row>
    <row r="83" spans="1:4" x14ac:dyDescent="0.4">
      <c r="A83" s="2" t="s">
        <v>0</v>
      </c>
      <c r="B83" s="2" t="s">
        <v>82</v>
      </c>
      <c r="C83" s="2">
        <v>134</v>
      </c>
      <c r="D83" s="1" t="str">
        <f>HYPERLINK("https://kokusho.nijl.ac.jp/biblio/100244256/134")</f>
        <v>https://kokusho.nijl.ac.jp/biblio/100244256/134</v>
      </c>
    </row>
    <row r="84" spans="1:4" x14ac:dyDescent="0.4">
      <c r="A84" s="2" t="s">
        <v>0</v>
      </c>
      <c r="B84" s="2" t="s">
        <v>83</v>
      </c>
      <c r="C84" s="2">
        <v>135</v>
      </c>
      <c r="D84" s="1" t="str">
        <f>HYPERLINK("https://kokusho.nijl.ac.jp/biblio/100244256/135")</f>
        <v>https://kokusho.nijl.ac.jp/biblio/100244256/135</v>
      </c>
    </row>
    <row r="85" spans="1:4" x14ac:dyDescent="0.4">
      <c r="A85" s="2" t="s">
        <v>0</v>
      </c>
      <c r="B85" s="2" t="s">
        <v>84</v>
      </c>
      <c r="C85" s="2">
        <v>135</v>
      </c>
      <c r="D85" s="1" t="str">
        <f>HYPERLINK("https://kokusho.nijl.ac.jp/biblio/100244256/135")</f>
        <v>https://kokusho.nijl.ac.jp/biblio/100244256/135</v>
      </c>
    </row>
    <row r="86" spans="1:4" x14ac:dyDescent="0.4">
      <c r="A86" s="2" t="s">
        <v>0</v>
      </c>
      <c r="B86" s="2" t="s">
        <v>85</v>
      </c>
      <c r="C86" s="2">
        <v>137</v>
      </c>
      <c r="D86" s="1" t="str">
        <f>HYPERLINK("https://kokusho.nijl.ac.jp/biblio/100244256/137")</f>
        <v>https://kokusho.nijl.ac.jp/biblio/100244256/137</v>
      </c>
    </row>
    <row r="87" spans="1:4" x14ac:dyDescent="0.4">
      <c r="A87" s="2" t="s">
        <v>0</v>
      </c>
      <c r="B87" s="2" t="s">
        <v>86</v>
      </c>
      <c r="C87" s="2">
        <v>138</v>
      </c>
      <c r="D87" s="1" t="str">
        <f>HYPERLINK("https://kokusho.nijl.ac.jp/biblio/100244256/138")</f>
        <v>https://kokusho.nijl.ac.jp/biblio/100244256/138</v>
      </c>
    </row>
    <row r="88" spans="1:4" x14ac:dyDescent="0.4">
      <c r="A88" s="2" t="s">
        <v>0</v>
      </c>
      <c r="B88" s="2" t="s">
        <v>87</v>
      </c>
      <c r="C88" s="2">
        <v>140</v>
      </c>
      <c r="D88" s="1" t="str">
        <f>HYPERLINK("https://kokusho.nijl.ac.jp/biblio/100244256/140")</f>
        <v>https://kokusho.nijl.ac.jp/biblio/100244256/140</v>
      </c>
    </row>
    <row r="89" spans="1:4" x14ac:dyDescent="0.4">
      <c r="A89" s="2" t="s">
        <v>0</v>
      </c>
      <c r="B89" s="2" t="s">
        <v>88</v>
      </c>
      <c r="C89" s="2">
        <v>142</v>
      </c>
      <c r="D89" s="1" t="str">
        <f>HYPERLINK("https://kokusho.nijl.ac.jp/biblio/100244256/142")</f>
        <v>https://kokusho.nijl.ac.jp/biblio/100244256/142</v>
      </c>
    </row>
    <row r="90" spans="1:4" x14ac:dyDescent="0.4">
      <c r="A90" s="2" t="s">
        <v>0</v>
      </c>
      <c r="B90" s="2" t="s">
        <v>89</v>
      </c>
      <c r="C90" s="2">
        <v>144</v>
      </c>
      <c r="D90" s="1" t="str">
        <f>HYPERLINK("https://kokusho.nijl.ac.jp/biblio/100244256/144")</f>
        <v>https://kokusho.nijl.ac.jp/biblio/100244256/144</v>
      </c>
    </row>
    <row r="91" spans="1:4" x14ac:dyDescent="0.4">
      <c r="A91" s="2" t="s">
        <v>0</v>
      </c>
      <c r="B91" s="2" t="s">
        <v>90</v>
      </c>
      <c r="C91" s="2">
        <v>145</v>
      </c>
      <c r="D91" s="1" t="str">
        <f>HYPERLINK("https://kokusho.nijl.ac.jp/biblio/100244256/145")</f>
        <v>https://kokusho.nijl.ac.jp/biblio/100244256/145</v>
      </c>
    </row>
    <row r="92" spans="1:4" x14ac:dyDescent="0.4">
      <c r="A92" s="2" t="s">
        <v>0</v>
      </c>
      <c r="B92" s="2" t="s">
        <v>91</v>
      </c>
      <c r="C92" s="2">
        <v>146</v>
      </c>
      <c r="D92" s="1" t="str">
        <f>HYPERLINK("https://kokusho.nijl.ac.jp/biblio/100244256/146")</f>
        <v>https://kokusho.nijl.ac.jp/biblio/100244256/146</v>
      </c>
    </row>
    <row r="93" spans="1:4" x14ac:dyDescent="0.4">
      <c r="A93" s="2" t="s">
        <v>0</v>
      </c>
      <c r="B93" s="2" t="s">
        <v>92</v>
      </c>
      <c r="C93" s="2">
        <v>146</v>
      </c>
      <c r="D93" s="1" t="str">
        <f>HYPERLINK("https://kokusho.nijl.ac.jp/biblio/100244256/146")</f>
        <v>https://kokusho.nijl.ac.jp/biblio/100244256/146</v>
      </c>
    </row>
    <row r="94" spans="1:4" x14ac:dyDescent="0.4">
      <c r="A94" s="2" t="s">
        <v>0</v>
      </c>
      <c r="B94" s="2" t="s">
        <v>93</v>
      </c>
      <c r="C94" s="2">
        <v>151</v>
      </c>
      <c r="D94" s="1" t="str">
        <f>HYPERLINK("https://kokusho.nijl.ac.jp/biblio/100244256/151")</f>
        <v>https://kokusho.nijl.ac.jp/biblio/100244256/151</v>
      </c>
    </row>
    <row r="95" spans="1:4" x14ac:dyDescent="0.4">
      <c r="A95" s="2" t="s">
        <v>0</v>
      </c>
      <c r="B95" s="2" t="s">
        <v>94</v>
      </c>
      <c r="C95" s="2">
        <v>153</v>
      </c>
      <c r="D95" s="1" t="str">
        <f>HYPERLINK("https://kokusho.nijl.ac.jp/biblio/100244256/153")</f>
        <v>https://kokusho.nijl.ac.jp/biblio/100244256/153</v>
      </c>
    </row>
    <row r="96" spans="1:4" x14ac:dyDescent="0.4">
      <c r="A96" s="2" t="s">
        <v>0</v>
      </c>
      <c r="B96" s="2" t="s">
        <v>95</v>
      </c>
      <c r="C96" s="2">
        <v>155</v>
      </c>
      <c r="D96" s="1" t="str">
        <f>HYPERLINK("https://kokusho.nijl.ac.jp/biblio/100244256/155")</f>
        <v>https://kokusho.nijl.ac.jp/biblio/100244256/155</v>
      </c>
    </row>
    <row r="97" spans="1:4" x14ac:dyDescent="0.4">
      <c r="A97" s="2" t="s">
        <v>0</v>
      </c>
      <c r="B97" s="2" t="s">
        <v>96</v>
      </c>
      <c r="C97" s="2">
        <v>158</v>
      </c>
      <c r="D97" s="1" t="str">
        <f>HYPERLINK("https://kokusho.nijl.ac.jp/biblio/100244256/158")</f>
        <v>https://kokusho.nijl.ac.jp/biblio/100244256/158</v>
      </c>
    </row>
    <row r="98" spans="1:4" x14ac:dyDescent="0.4">
      <c r="A98" s="2" t="s">
        <v>0</v>
      </c>
      <c r="B98" s="2" t="s">
        <v>97</v>
      </c>
      <c r="C98" s="2">
        <v>159</v>
      </c>
      <c r="D98" s="1" t="str">
        <f>HYPERLINK("https://kokusho.nijl.ac.jp/biblio/100244256/159")</f>
        <v>https://kokusho.nijl.ac.jp/biblio/100244256/159</v>
      </c>
    </row>
    <row r="99" spans="1:4" x14ac:dyDescent="0.4">
      <c r="A99" s="2" t="s">
        <v>0</v>
      </c>
      <c r="B99" s="6" t="s">
        <v>98</v>
      </c>
      <c r="C99" s="2">
        <v>162</v>
      </c>
      <c r="D99" s="1" t="str">
        <f>HYPERLINK("https://kokusho.nijl.ac.jp/biblio/100244256/162")</f>
        <v>https://kokusho.nijl.ac.jp/biblio/100244256/162</v>
      </c>
    </row>
    <row r="100" spans="1:4" x14ac:dyDescent="0.4">
      <c r="A100" s="2" t="s">
        <v>0</v>
      </c>
      <c r="B100" s="6" t="s">
        <v>99</v>
      </c>
      <c r="C100" s="2">
        <v>162</v>
      </c>
      <c r="D100" s="1" t="str">
        <f>HYPERLINK("https://kokusho.nijl.ac.jp/biblio/100244256/162")</f>
        <v>https://kokusho.nijl.ac.jp/biblio/100244256/162</v>
      </c>
    </row>
    <row r="101" spans="1:4" x14ac:dyDescent="0.4">
      <c r="A101" s="2" t="s">
        <v>0</v>
      </c>
      <c r="B101" s="2" t="s">
        <v>100</v>
      </c>
      <c r="C101" s="2">
        <v>164</v>
      </c>
      <c r="D101" s="1" t="str">
        <f>HYPERLINK("https://kokusho.nijl.ac.jp/biblio/100244256/164")</f>
        <v>https://kokusho.nijl.ac.jp/biblio/100244256/164</v>
      </c>
    </row>
    <row r="102" spans="1:4" x14ac:dyDescent="0.4">
      <c r="A102" s="2" t="s">
        <v>0</v>
      </c>
      <c r="B102" s="2" t="s">
        <v>101</v>
      </c>
      <c r="C102" s="2">
        <v>165</v>
      </c>
      <c r="D102" s="1" t="str">
        <f>HYPERLINK("https://kokusho.nijl.ac.jp/biblio/100244256/165")</f>
        <v>https://kokusho.nijl.ac.jp/biblio/100244256/165</v>
      </c>
    </row>
    <row r="103" spans="1:4" x14ac:dyDescent="0.4">
      <c r="A103" s="2" t="s">
        <v>0</v>
      </c>
      <c r="B103" s="2" t="s">
        <v>102</v>
      </c>
      <c r="C103" s="2">
        <v>166</v>
      </c>
      <c r="D103" s="1" t="str">
        <f>HYPERLINK("https://kokusho.nijl.ac.jp/biblio/100244256/166")</f>
        <v>https://kokusho.nijl.ac.jp/biblio/100244256/166</v>
      </c>
    </row>
    <row r="104" spans="1:4" x14ac:dyDescent="0.4">
      <c r="A104" s="2" t="s">
        <v>0</v>
      </c>
      <c r="B104" s="2" t="s">
        <v>103</v>
      </c>
      <c r="C104" s="2">
        <v>167</v>
      </c>
      <c r="D104" s="1" t="str">
        <f>HYPERLINK("https://kokusho.nijl.ac.jp/biblio/100244256/167")</f>
        <v>https://kokusho.nijl.ac.jp/biblio/100244256/167</v>
      </c>
    </row>
    <row r="105" spans="1:4" x14ac:dyDescent="0.4">
      <c r="A105" s="2" t="s">
        <v>0</v>
      </c>
      <c r="B105" s="2" t="s">
        <v>42</v>
      </c>
      <c r="C105" s="2">
        <v>168</v>
      </c>
      <c r="D105" s="1" t="str">
        <f>HYPERLINK("https://kokusho.nijl.ac.jp/biblio/100244256/168")</f>
        <v>https://kokusho.nijl.ac.jp/biblio/100244256/168</v>
      </c>
    </row>
    <row r="106" spans="1:4" x14ac:dyDescent="0.4">
      <c r="A106" s="2" t="s">
        <v>0</v>
      </c>
      <c r="B106" s="2" t="s">
        <v>104</v>
      </c>
      <c r="C106" s="2">
        <v>170</v>
      </c>
      <c r="D106" s="1" t="str">
        <f>HYPERLINK("https://kokusho.nijl.ac.jp/biblio/100244256/170")</f>
        <v>https://kokusho.nijl.ac.jp/biblio/100244256/170</v>
      </c>
    </row>
    <row r="107" spans="1:4" x14ac:dyDescent="0.4">
      <c r="A107" s="2" t="s">
        <v>0</v>
      </c>
      <c r="B107" s="2" t="s">
        <v>105</v>
      </c>
      <c r="C107" s="2">
        <v>172</v>
      </c>
      <c r="D107" s="1" t="str">
        <f>HYPERLINK("https://kokusho.nijl.ac.jp/biblio/100244256/172")</f>
        <v>https://kokusho.nijl.ac.jp/biblio/100244256/172</v>
      </c>
    </row>
    <row r="108" spans="1:4" x14ac:dyDescent="0.4">
      <c r="A108" s="2" t="s">
        <v>0</v>
      </c>
      <c r="B108" s="2" t="s">
        <v>106</v>
      </c>
      <c r="C108" s="2">
        <v>175</v>
      </c>
      <c r="D108" s="1" t="str">
        <f>HYPERLINK("https://kokusho.nijl.ac.jp/biblio/100244256/175")</f>
        <v>https://kokusho.nijl.ac.jp/biblio/100244256/175</v>
      </c>
    </row>
    <row r="109" spans="1:4" x14ac:dyDescent="0.4">
      <c r="A109" s="2" t="s">
        <v>0</v>
      </c>
      <c r="B109" s="2" t="s">
        <v>107</v>
      </c>
      <c r="C109" s="2">
        <v>179</v>
      </c>
      <c r="D109" s="1" t="str">
        <f>HYPERLINK("https://kokusho.nijl.ac.jp/biblio/100244256/179")</f>
        <v>https://kokusho.nijl.ac.jp/biblio/100244256/179</v>
      </c>
    </row>
    <row r="110" spans="1:4" x14ac:dyDescent="0.4">
      <c r="A110" s="2" t="s">
        <v>0</v>
      </c>
      <c r="B110" s="2" t="s">
        <v>108</v>
      </c>
      <c r="C110" s="2">
        <v>179</v>
      </c>
      <c r="D110" s="1" t="str">
        <f>HYPERLINK("https://kokusho.nijl.ac.jp/biblio/100244256/179")</f>
        <v>https://kokusho.nijl.ac.jp/biblio/100244256/179</v>
      </c>
    </row>
    <row r="111" spans="1:4" x14ac:dyDescent="0.4">
      <c r="A111" s="2" t="s">
        <v>0</v>
      </c>
      <c r="B111" s="2" t="s">
        <v>109</v>
      </c>
      <c r="C111" s="2">
        <v>181</v>
      </c>
      <c r="D111" s="1" t="str">
        <f>HYPERLINK("https://kokusho.nijl.ac.jp/biblio/100244256/181")</f>
        <v>https://kokusho.nijl.ac.jp/biblio/100244256/181</v>
      </c>
    </row>
    <row r="112" spans="1:4" x14ac:dyDescent="0.4">
      <c r="A112" s="2" t="s">
        <v>0</v>
      </c>
      <c r="B112" s="2" t="s">
        <v>110</v>
      </c>
      <c r="C112" s="2">
        <v>181</v>
      </c>
      <c r="D112" s="1" t="str">
        <f>HYPERLINK("https://kokusho.nijl.ac.jp/biblio/100244256/181")</f>
        <v>https://kokusho.nijl.ac.jp/biblio/100244256/181</v>
      </c>
    </row>
    <row r="113" spans="1:4" x14ac:dyDescent="0.4">
      <c r="A113" s="2" t="s">
        <v>0</v>
      </c>
      <c r="B113" s="6" t="s">
        <v>111</v>
      </c>
      <c r="C113" s="2">
        <v>185</v>
      </c>
      <c r="D113" s="1" t="str">
        <f>HYPERLINK("https://kokusho.nijl.ac.jp/biblio/100244256/185")</f>
        <v>https://kokusho.nijl.ac.jp/biblio/100244256/185</v>
      </c>
    </row>
    <row r="114" spans="1:4" x14ac:dyDescent="0.4">
      <c r="A114" s="2" t="s">
        <v>0</v>
      </c>
      <c r="B114" s="6" t="s">
        <v>112</v>
      </c>
      <c r="C114" s="2">
        <v>185</v>
      </c>
      <c r="D114" s="1" t="str">
        <f>HYPERLINK("https://kokusho.nijl.ac.jp/biblio/100244256/185")</f>
        <v>https://kokusho.nijl.ac.jp/biblio/100244256/185</v>
      </c>
    </row>
    <row r="115" spans="1:4" x14ac:dyDescent="0.4">
      <c r="A115" s="2" t="s">
        <v>0</v>
      </c>
      <c r="B115" s="2" t="s">
        <v>113</v>
      </c>
      <c r="C115" s="2">
        <v>188</v>
      </c>
      <c r="D115" s="1" t="str">
        <f>HYPERLINK("https://kokusho.nijl.ac.jp/biblio/100244256/188")</f>
        <v>https://kokusho.nijl.ac.jp/biblio/100244256/188</v>
      </c>
    </row>
    <row r="116" spans="1:4" x14ac:dyDescent="0.4">
      <c r="A116" s="2" t="s">
        <v>0</v>
      </c>
      <c r="B116" s="2" t="s">
        <v>114</v>
      </c>
      <c r="C116" s="2">
        <v>190</v>
      </c>
      <c r="D116" s="1" t="str">
        <f>HYPERLINK("https://kokusho.nijl.ac.jp/biblio/100244256/190")</f>
        <v>https://kokusho.nijl.ac.jp/biblio/100244256/190</v>
      </c>
    </row>
    <row r="117" spans="1:4" x14ac:dyDescent="0.4">
      <c r="A117" s="2" t="s">
        <v>0</v>
      </c>
      <c r="B117" s="2" t="s">
        <v>115</v>
      </c>
      <c r="C117" s="2">
        <v>192</v>
      </c>
      <c r="D117" s="1" t="str">
        <f>HYPERLINK("https://kokusho.nijl.ac.jp/biblio/100244256/192")</f>
        <v>https://kokusho.nijl.ac.jp/biblio/100244256/192</v>
      </c>
    </row>
    <row r="118" spans="1:4" x14ac:dyDescent="0.4">
      <c r="A118" s="2" t="s">
        <v>0</v>
      </c>
      <c r="B118" s="2" t="s">
        <v>116</v>
      </c>
      <c r="C118" s="2">
        <v>192</v>
      </c>
      <c r="D118" s="1" t="str">
        <f>HYPERLINK("https://kokusho.nijl.ac.jp/biblio/100244256/192")</f>
        <v>https://kokusho.nijl.ac.jp/biblio/100244256/192</v>
      </c>
    </row>
    <row r="119" spans="1:4" x14ac:dyDescent="0.4">
      <c r="A119" s="2" t="s">
        <v>0</v>
      </c>
      <c r="B119" s="2" t="s">
        <v>23</v>
      </c>
      <c r="C119" s="2">
        <v>194</v>
      </c>
      <c r="D119" s="1" t="str">
        <f>HYPERLINK("https://kokusho.nijl.ac.jp/biblio/100244256/194")</f>
        <v>https://kokusho.nijl.ac.jp/biblio/100244256/194</v>
      </c>
    </row>
    <row r="120" spans="1:4" x14ac:dyDescent="0.4">
      <c r="A120" s="2" t="s">
        <v>0</v>
      </c>
      <c r="B120" s="2" t="s">
        <v>117</v>
      </c>
      <c r="C120" s="2">
        <v>195</v>
      </c>
      <c r="D120" s="1" t="str">
        <f>HYPERLINK("https://kokusho.nijl.ac.jp/biblio/100244256/195")</f>
        <v>https://kokusho.nijl.ac.jp/biblio/100244256/195</v>
      </c>
    </row>
    <row r="121" spans="1:4" x14ac:dyDescent="0.4">
      <c r="A121" s="2" t="s">
        <v>0</v>
      </c>
      <c r="B121" s="2" t="s">
        <v>118</v>
      </c>
      <c r="C121" s="2">
        <v>196</v>
      </c>
      <c r="D121" s="1" t="str">
        <f>HYPERLINK("https://kokusho.nijl.ac.jp/biblio/100244256/196")</f>
        <v>https://kokusho.nijl.ac.jp/biblio/100244256/196</v>
      </c>
    </row>
    <row r="122" spans="1:4" x14ac:dyDescent="0.4">
      <c r="A122" s="2" t="s">
        <v>0</v>
      </c>
      <c r="B122" s="2" t="s">
        <v>20</v>
      </c>
      <c r="C122" s="2">
        <v>196</v>
      </c>
      <c r="D122" s="1" t="str">
        <f>HYPERLINK("https://kokusho.nijl.ac.jp/biblio/100244256/196")</f>
        <v>https://kokusho.nijl.ac.jp/biblio/100244256/196</v>
      </c>
    </row>
    <row r="123" spans="1:4" x14ac:dyDescent="0.4">
      <c r="A123" s="2" t="s">
        <v>0</v>
      </c>
      <c r="B123" s="2" t="s">
        <v>22</v>
      </c>
      <c r="C123" s="2">
        <v>196</v>
      </c>
      <c r="D123" s="1" t="str">
        <f>HYPERLINK("https://kokusho.nijl.ac.jp/biblio/100244256/196")</f>
        <v>https://kokusho.nijl.ac.jp/biblio/100244256/196</v>
      </c>
    </row>
    <row r="124" spans="1:4" x14ac:dyDescent="0.4">
      <c r="A124" s="2" t="s">
        <v>0</v>
      </c>
      <c r="B124" s="2" t="s">
        <v>119</v>
      </c>
      <c r="C124" s="2">
        <v>197</v>
      </c>
      <c r="D124" s="1" t="str">
        <f>HYPERLINK("https://kokusho.nijl.ac.jp/biblio/100244256/197")</f>
        <v>https://kokusho.nijl.ac.jp/biblio/100244256/197</v>
      </c>
    </row>
    <row r="125" spans="1:4" x14ac:dyDescent="0.4">
      <c r="A125" s="2" t="s">
        <v>0</v>
      </c>
      <c r="B125" s="2" t="s">
        <v>120</v>
      </c>
      <c r="C125" s="2">
        <v>201</v>
      </c>
      <c r="D125" s="1" t="str">
        <f>HYPERLINK("https://kokusho.nijl.ac.jp/biblio/100244256/201")</f>
        <v>https://kokusho.nijl.ac.jp/biblio/100244256/201</v>
      </c>
    </row>
    <row r="126" spans="1:4" x14ac:dyDescent="0.4">
      <c r="A126" s="2" t="s">
        <v>0</v>
      </c>
      <c r="B126" s="2" t="s">
        <v>121</v>
      </c>
      <c r="C126" s="2">
        <v>201</v>
      </c>
      <c r="D126" s="1" t="str">
        <f>HYPERLINK("https://kokusho.nijl.ac.jp/biblio/100244256/201")</f>
        <v>https://kokusho.nijl.ac.jp/biblio/100244256/201</v>
      </c>
    </row>
    <row r="127" spans="1:4" x14ac:dyDescent="0.4">
      <c r="A127" s="2" t="s">
        <v>0</v>
      </c>
      <c r="B127" s="2" t="s">
        <v>17</v>
      </c>
      <c r="C127" s="2">
        <v>202</v>
      </c>
      <c r="D127" s="1" t="str">
        <f>HYPERLINK("https://kokusho.nijl.ac.jp/biblio/100244256/202")</f>
        <v>https://kokusho.nijl.ac.jp/biblio/100244256/202</v>
      </c>
    </row>
    <row r="128" spans="1:4" x14ac:dyDescent="0.4">
      <c r="A128" s="2" t="s">
        <v>0</v>
      </c>
      <c r="B128" s="2" t="s">
        <v>25</v>
      </c>
      <c r="C128" s="2">
        <v>202</v>
      </c>
      <c r="D128" s="1" t="str">
        <f>HYPERLINK("https://kokusho.nijl.ac.jp/biblio/100244256/202")</f>
        <v>https://kokusho.nijl.ac.jp/biblio/100244256/202</v>
      </c>
    </row>
    <row r="129" spans="1:4" x14ac:dyDescent="0.4">
      <c r="A129" s="2" t="s">
        <v>0</v>
      </c>
      <c r="B129" s="2" t="s">
        <v>122</v>
      </c>
      <c r="C129" s="2">
        <v>202</v>
      </c>
      <c r="D129" s="1" t="str">
        <f>HYPERLINK("https://kokusho.nijl.ac.jp/biblio/100244256/202")</f>
        <v>https://kokusho.nijl.ac.jp/biblio/100244256/202</v>
      </c>
    </row>
    <row r="130" spans="1:4" x14ac:dyDescent="0.4">
      <c r="A130" s="2" t="s">
        <v>0</v>
      </c>
      <c r="B130" s="2" t="s">
        <v>123</v>
      </c>
      <c r="C130" s="2">
        <v>203</v>
      </c>
      <c r="D130" s="1" t="str">
        <f>HYPERLINK("https://kokusho.nijl.ac.jp/biblio/100244256/203")</f>
        <v>https://kokusho.nijl.ac.jp/biblio/100244256/203</v>
      </c>
    </row>
    <row r="131" spans="1:4" x14ac:dyDescent="0.4">
      <c r="A131" s="2" t="s">
        <v>0</v>
      </c>
      <c r="B131" s="2" t="s">
        <v>124</v>
      </c>
      <c r="C131" s="2">
        <v>203</v>
      </c>
      <c r="D131" s="1" t="str">
        <f>HYPERLINK("https://kokusho.nijl.ac.jp/biblio/100244256/203")</f>
        <v>https://kokusho.nijl.ac.jp/biblio/100244256/203</v>
      </c>
    </row>
    <row r="132" spans="1:4" x14ac:dyDescent="0.4">
      <c r="A132" s="2" t="s">
        <v>0</v>
      </c>
      <c r="B132" s="2" t="s">
        <v>125</v>
      </c>
      <c r="C132" s="2">
        <v>206</v>
      </c>
      <c r="D132" s="1" t="str">
        <f>HYPERLINK("https://kokusho.nijl.ac.jp/biblio/100244256/206")</f>
        <v>https://kokusho.nijl.ac.jp/biblio/100244256/206</v>
      </c>
    </row>
    <row r="133" spans="1:4" x14ac:dyDescent="0.4">
      <c r="A133" s="2" t="s">
        <v>0</v>
      </c>
      <c r="B133" s="2" t="s">
        <v>126</v>
      </c>
      <c r="C133" s="2">
        <v>214</v>
      </c>
      <c r="D133" s="1" t="str">
        <f>HYPERLINK("https://kokusho.nijl.ac.jp/biblio/100244256/214")</f>
        <v>https://kokusho.nijl.ac.jp/biblio/100244256/214</v>
      </c>
    </row>
    <row r="134" spans="1:4" x14ac:dyDescent="0.4">
      <c r="A134" s="2" t="s">
        <v>0</v>
      </c>
      <c r="B134" s="2" t="s">
        <v>127</v>
      </c>
      <c r="C134" s="2">
        <v>217</v>
      </c>
      <c r="D134" s="1" t="str">
        <f>HYPERLINK("https://kokusho.nijl.ac.jp/biblio/100244256/217")</f>
        <v>https://kokusho.nijl.ac.jp/biblio/100244256/217</v>
      </c>
    </row>
    <row r="135" spans="1:4" x14ac:dyDescent="0.4">
      <c r="A135" s="2" t="s">
        <v>0</v>
      </c>
      <c r="B135" s="2" t="s">
        <v>128</v>
      </c>
      <c r="C135" s="2">
        <v>222</v>
      </c>
      <c r="D135" s="1" t="str">
        <f>HYPERLINK("https://kokusho.nijl.ac.jp/biblio/100244256/222")</f>
        <v>https://kokusho.nijl.ac.jp/biblio/100244256/222</v>
      </c>
    </row>
    <row r="136" spans="1:4" x14ac:dyDescent="0.4">
      <c r="A136" s="2" t="s">
        <v>0</v>
      </c>
      <c r="B136" s="6" t="s">
        <v>129</v>
      </c>
      <c r="C136" s="2">
        <v>223</v>
      </c>
      <c r="D136" s="1" t="str">
        <f>HYPERLINK("https://kokusho.nijl.ac.jp/biblio/100244256/223")</f>
        <v>https://kokusho.nijl.ac.jp/biblio/100244256/223</v>
      </c>
    </row>
    <row r="137" spans="1:4" x14ac:dyDescent="0.4">
      <c r="A137" s="2" t="s">
        <v>0</v>
      </c>
      <c r="B137" s="2" t="s">
        <v>130</v>
      </c>
      <c r="C137" s="2">
        <v>223</v>
      </c>
      <c r="D137" s="1" t="str">
        <f>HYPERLINK("https://kokusho.nijl.ac.jp/biblio/100244256/223")</f>
        <v>https://kokusho.nijl.ac.jp/biblio/100244256/223</v>
      </c>
    </row>
    <row r="138" spans="1:4" x14ac:dyDescent="0.4">
      <c r="A138" s="2" t="s">
        <v>0</v>
      </c>
      <c r="B138" s="2" t="s">
        <v>131</v>
      </c>
      <c r="C138" s="2">
        <v>227</v>
      </c>
      <c r="D138" s="1" t="str">
        <f>HYPERLINK("https://kokusho.nijl.ac.jp/biblio/100244256/227")</f>
        <v>https://kokusho.nijl.ac.jp/biblio/100244256/227</v>
      </c>
    </row>
    <row r="139" spans="1:4" x14ac:dyDescent="0.4">
      <c r="A139" s="2" t="s">
        <v>0</v>
      </c>
      <c r="B139" s="2" t="s">
        <v>132</v>
      </c>
      <c r="C139" s="2">
        <v>228</v>
      </c>
      <c r="D139" s="1" t="str">
        <f>HYPERLINK("https://kokusho.nijl.ac.jp/biblio/100244256/228")</f>
        <v>https://kokusho.nijl.ac.jp/biblio/100244256/228</v>
      </c>
    </row>
    <row r="140" spans="1:4" x14ac:dyDescent="0.4">
      <c r="A140" s="2" t="s">
        <v>0</v>
      </c>
      <c r="B140" s="2" t="s">
        <v>133</v>
      </c>
      <c r="C140" s="2">
        <v>229</v>
      </c>
      <c r="D140" s="1" t="str">
        <f>HYPERLINK("https://kokusho.nijl.ac.jp/biblio/100244256/229")</f>
        <v>https://kokusho.nijl.ac.jp/biblio/100244256/229</v>
      </c>
    </row>
    <row r="141" spans="1:4" x14ac:dyDescent="0.4">
      <c r="A141" s="2" t="s">
        <v>0</v>
      </c>
      <c r="B141" s="2" t="s">
        <v>134</v>
      </c>
      <c r="C141" s="2">
        <v>230</v>
      </c>
      <c r="D141" s="1" t="str">
        <f>HYPERLINK("https://kokusho.nijl.ac.jp/biblio/100244256/230")</f>
        <v>https://kokusho.nijl.ac.jp/biblio/100244256/230</v>
      </c>
    </row>
    <row r="142" spans="1:4" x14ac:dyDescent="0.4">
      <c r="A142" s="2" t="s">
        <v>0</v>
      </c>
      <c r="B142" s="2" t="s">
        <v>135</v>
      </c>
      <c r="C142" s="2">
        <v>230</v>
      </c>
      <c r="D142" s="1" t="str">
        <f>HYPERLINK("https://kokusho.nijl.ac.jp/biblio/100244256/230")</f>
        <v>https://kokusho.nijl.ac.jp/biblio/100244256/230</v>
      </c>
    </row>
    <row r="143" spans="1:4" x14ac:dyDescent="0.4">
      <c r="A143" s="2" t="s">
        <v>0</v>
      </c>
      <c r="B143" s="2" t="s">
        <v>136</v>
      </c>
      <c r="C143" s="2">
        <v>230</v>
      </c>
      <c r="D143" s="1" t="str">
        <f>HYPERLINK("https://kokusho.nijl.ac.jp/biblio/100244256/230")</f>
        <v>https://kokusho.nijl.ac.jp/biblio/100244256/230</v>
      </c>
    </row>
    <row r="144" spans="1:4" x14ac:dyDescent="0.4">
      <c r="A144" s="2" t="s">
        <v>0</v>
      </c>
      <c r="B144" s="2" t="s">
        <v>137</v>
      </c>
      <c r="C144" s="2">
        <v>231</v>
      </c>
      <c r="D144" s="1" t="str">
        <f>HYPERLINK("https://kokusho.nijl.ac.jp/biblio/100244256/231")</f>
        <v>https://kokusho.nijl.ac.jp/biblio/100244256/231</v>
      </c>
    </row>
    <row r="145" spans="1:4" x14ac:dyDescent="0.4">
      <c r="A145" s="2" t="s">
        <v>0</v>
      </c>
      <c r="B145" s="2" t="s">
        <v>138</v>
      </c>
      <c r="C145" s="2">
        <v>231</v>
      </c>
      <c r="D145" s="1" t="str">
        <f>HYPERLINK("https://kokusho.nijl.ac.jp/biblio/100244256/231")</f>
        <v>https://kokusho.nijl.ac.jp/biblio/100244256/231</v>
      </c>
    </row>
    <row r="146" spans="1:4" x14ac:dyDescent="0.4">
      <c r="A146" s="2" t="s">
        <v>0</v>
      </c>
      <c r="B146" s="2" t="s">
        <v>139</v>
      </c>
      <c r="C146" s="2">
        <v>232</v>
      </c>
      <c r="D146" s="1" t="str">
        <f>HYPERLINK("https://kokusho.nijl.ac.jp/biblio/100244256/232")</f>
        <v>https://kokusho.nijl.ac.jp/biblio/100244256/232</v>
      </c>
    </row>
    <row r="147" spans="1:4" x14ac:dyDescent="0.4">
      <c r="A147" s="2" t="s">
        <v>0</v>
      </c>
      <c r="B147" s="2" t="s">
        <v>140</v>
      </c>
      <c r="C147" s="2">
        <v>232</v>
      </c>
      <c r="D147" s="1" t="str">
        <f>HYPERLINK("https://kokusho.nijl.ac.jp/biblio/100244256/232")</f>
        <v>https://kokusho.nijl.ac.jp/biblio/100244256/232</v>
      </c>
    </row>
    <row r="148" spans="1:4" x14ac:dyDescent="0.4">
      <c r="A148" s="2" t="s">
        <v>0</v>
      </c>
      <c r="B148" s="2" t="s">
        <v>141</v>
      </c>
      <c r="C148" s="2">
        <v>233</v>
      </c>
      <c r="D148" s="1" t="str">
        <f>HYPERLINK("https://kokusho.nijl.ac.jp/biblio/100244256/233")</f>
        <v>https://kokusho.nijl.ac.jp/biblio/100244256/233</v>
      </c>
    </row>
    <row r="149" spans="1:4" x14ac:dyDescent="0.4">
      <c r="A149" s="2" t="s">
        <v>0</v>
      </c>
      <c r="B149" s="2" t="s">
        <v>142</v>
      </c>
      <c r="C149" s="2">
        <v>234</v>
      </c>
      <c r="D149" s="1" t="str">
        <f>HYPERLINK("https://kokusho.nijl.ac.jp/biblio/100244256/234")</f>
        <v>https://kokusho.nijl.ac.jp/biblio/100244256/234</v>
      </c>
    </row>
    <row r="151" spans="1:4" x14ac:dyDescent="0.4">
      <c r="D151" t="s">
        <v>144</v>
      </c>
    </row>
    <row r="152" spans="1:4" x14ac:dyDescent="0.4">
      <c r="D152" t="s">
        <v>145</v>
      </c>
    </row>
    <row r="153" spans="1:4" x14ac:dyDescent="0.4">
      <c r="D153" t="s">
        <v>146</v>
      </c>
    </row>
    <row r="154" spans="1:4" x14ac:dyDescent="0.4">
      <c r="D154" t="s">
        <v>147</v>
      </c>
    </row>
    <row r="155" spans="1:4" x14ac:dyDescent="0.4">
      <c r="D155" t="s">
        <v>148</v>
      </c>
    </row>
    <row r="156" spans="1:4" x14ac:dyDescent="0.4">
      <c r="D156" t="s">
        <v>149</v>
      </c>
    </row>
    <row r="157" spans="1:4" x14ac:dyDescent="0.4">
      <c r="D157" t="s">
        <v>150</v>
      </c>
    </row>
    <row r="158" spans="1:4" x14ac:dyDescent="0.4">
      <c r="D158" t="s">
        <v>151</v>
      </c>
    </row>
    <row r="159" spans="1:4" x14ac:dyDescent="0.4">
      <c r="D159" t="s">
        <v>152</v>
      </c>
    </row>
    <row r="160" spans="1:4" x14ac:dyDescent="0.4">
      <c r="D160" t="s">
        <v>153</v>
      </c>
    </row>
    <row r="161" spans="4:4" x14ac:dyDescent="0.4">
      <c r="D161" t="s">
        <v>154</v>
      </c>
    </row>
    <row r="162" spans="4:4" x14ac:dyDescent="0.4">
      <c r="D162" t="s">
        <v>155</v>
      </c>
    </row>
    <row r="163" spans="4:4" x14ac:dyDescent="0.4">
      <c r="D163" t="s">
        <v>156</v>
      </c>
    </row>
    <row r="164" spans="4:4" x14ac:dyDescent="0.4">
      <c r="D164" t="s">
        <v>157</v>
      </c>
    </row>
    <row r="165" spans="4:4" x14ac:dyDescent="0.4">
      <c r="D165" t="s">
        <v>158</v>
      </c>
    </row>
    <row r="166" spans="4:4" x14ac:dyDescent="0.4">
      <c r="D166" t="s">
        <v>159</v>
      </c>
    </row>
    <row r="167" spans="4:4" x14ac:dyDescent="0.4">
      <c r="D167" t="s">
        <v>160</v>
      </c>
    </row>
    <row r="168" spans="4:4" x14ac:dyDescent="0.4">
      <c r="D168" t="s">
        <v>161</v>
      </c>
    </row>
    <row r="169" spans="4:4" x14ac:dyDescent="0.4">
      <c r="D169" t="s">
        <v>162</v>
      </c>
    </row>
    <row r="170" spans="4:4" x14ac:dyDescent="0.4">
      <c r="D170" t="s">
        <v>163</v>
      </c>
    </row>
    <row r="171" spans="4:4" x14ac:dyDescent="0.4">
      <c r="D171" t="s">
        <v>164</v>
      </c>
    </row>
    <row r="172" spans="4:4" x14ac:dyDescent="0.4">
      <c r="D172" t="s">
        <v>165</v>
      </c>
    </row>
    <row r="173" spans="4:4" x14ac:dyDescent="0.4">
      <c r="D173" t="s">
        <v>166</v>
      </c>
    </row>
    <row r="174" spans="4:4" x14ac:dyDescent="0.4">
      <c r="D174" s="3" t="s">
        <v>177</v>
      </c>
    </row>
    <row r="176" spans="4:4" x14ac:dyDescent="0.4">
      <c r="D176" t="s">
        <v>167</v>
      </c>
    </row>
    <row r="177" spans="4:4" x14ac:dyDescent="0.4">
      <c r="D177" t="s">
        <v>168</v>
      </c>
    </row>
    <row r="178" spans="4:4" x14ac:dyDescent="0.4">
      <c r="D178" t="s">
        <v>169</v>
      </c>
    </row>
    <row r="179" spans="4:4" x14ac:dyDescent="0.4">
      <c r="D179" s="4" t="s">
        <v>170</v>
      </c>
    </row>
    <row r="180" spans="4:4" x14ac:dyDescent="0.4">
      <c r="D180" t="s">
        <v>171</v>
      </c>
    </row>
    <row r="181" spans="4:4" x14ac:dyDescent="0.4">
      <c r="D181" s="4" t="s">
        <v>172</v>
      </c>
    </row>
    <row r="182" spans="4:4" x14ac:dyDescent="0.4">
      <c r="D182" s="4" t="s">
        <v>173</v>
      </c>
    </row>
    <row r="183" spans="4:4" x14ac:dyDescent="0.4">
      <c r="D183" s="4" t="s">
        <v>174</v>
      </c>
    </row>
    <row r="184" spans="4:4" x14ac:dyDescent="0.4">
      <c r="D184" t="s">
        <v>175</v>
      </c>
    </row>
    <row r="185" spans="4:4" x14ac:dyDescent="0.4">
      <c r="D185" t="s">
        <v>176</v>
      </c>
    </row>
  </sheetData>
  <phoneticPr fontId="2"/>
  <hyperlinks>
    <hyperlink ref="D174" r:id="rId1" xr:uid="{FC38ECAB-7260-499C-AE19-2E070E542B6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2024-11-14T09:48:29Z</dcterms:created>
  <dcterms:modified xsi:type="dcterms:W3CDTF">2024-11-14T12:23:54Z</dcterms:modified>
</cp:coreProperties>
</file>