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web\"/>
    </mc:Choice>
  </mc:AlternateContent>
  <xr:revisionPtr revIDLastSave="0" documentId="13_ncr:1_{E10EB129-4510-45E5-8FDF-FA99D69FE1A4}" xr6:coauthVersionLast="47" xr6:coauthVersionMax="47" xr10:uidLastSave="{00000000-0000-0000-0000-000000000000}"/>
  <bookViews>
    <workbookView xWindow="-120" yWindow="-120" windowWidth="29040" windowHeight="15840" xr2:uid="{09E81D9F-9916-49B0-8B9F-72CFEC1714E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</calcChain>
</file>

<file path=xl/sharedStrings.xml><?xml version="1.0" encoding="utf-8"?>
<sst xmlns="http://schemas.openxmlformats.org/spreadsheetml/2006/main" count="53" uniqueCount="53">
  <si>
    <t>飲食色欲箴序</t>
  </si>
  <si>
    <t>飲食箴</t>
  </si>
  <si>
    <t>色欲箴</t>
  </si>
  <si>
    <t>陽有餘陰不足論</t>
  </si>
  <si>
    <t>治病必求其本論</t>
  </si>
  <si>
    <t>濇脈論</t>
  </si>
  <si>
    <t>養老論</t>
  </si>
  <si>
    <t>慈幼論</t>
  </si>
  <si>
    <t>夏月伏陰在内論</t>
  </si>
  <si>
    <t>豆瘡陳氏方論</t>
  </si>
  <si>
    <t>痛風論</t>
  </si>
  <si>
    <t>痎瘧論</t>
  </si>
  <si>
    <t>病邪雖実胃気傷者勿使攻撃論</t>
  </si>
  <si>
    <t>治病先觀形色然後察脈問証論</t>
  </si>
  <si>
    <t>大病不守禁忌論</t>
  </si>
  <si>
    <t>虚病痰病有似邪崇論</t>
  </si>
  <si>
    <t>面鼻得冷則黒論</t>
  </si>
  <si>
    <t>胎自堕論</t>
  </si>
  <si>
    <t>難産論</t>
  </si>
  <si>
    <t>難産胞損淋瀝論</t>
  </si>
  <si>
    <t>胎婦轉胞病論</t>
  </si>
  <si>
    <t>乳硬論</t>
  </si>
  <si>
    <t>受胎論</t>
  </si>
  <si>
    <t>人迎気口論</t>
  </si>
  <si>
    <t>春宣論</t>
  </si>
  <si>
    <t>醇酒宜冷飲論</t>
  </si>
  <si>
    <t>癰疽當分経絡論</t>
  </si>
  <si>
    <t>脾約丸論</t>
  </si>
  <si>
    <t>鼓脹論</t>
  </si>
  <si>
    <t>疝気論</t>
  </si>
  <si>
    <t>秦桂丸論</t>
  </si>
  <si>
    <t>石膏論</t>
  </si>
  <si>
    <t>脈大必病進論</t>
  </si>
  <si>
    <t>生気通天論病因章句辯</t>
  </si>
  <si>
    <t>太僕章句</t>
  </si>
  <si>
    <t>新定章句</t>
  </si>
  <si>
    <t>倒倉論</t>
  </si>
  <si>
    <t>相火論</t>
  </si>
  <si>
    <t>左大順男右大順女論</t>
  </si>
  <si>
    <t>茹淡論</t>
  </si>
  <si>
    <t>吃逆論</t>
  </si>
  <si>
    <t>房中補益論</t>
  </si>
  <si>
    <t>天気属金説</t>
  </si>
  <si>
    <t>張子和攻擊注論</t>
  </si>
  <si>
    <t>序　岡本一抱</t>
    <rPh sb="2" eb="6">
      <t>オカモト</t>
    </rPh>
    <phoneticPr fontId="1"/>
  </si>
  <si>
    <t>凡例　目録</t>
    <rPh sb="0" eb="2">
      <t>ハンレイ</t>
    </rPh>
    <rPh sb="3" eb="5">
      <t>モクロク</t>
    </rPh>
    <phoneticPr fontId="1"/>
  </si>
  <si>
    <t>略伝</t>
    <rPh sb="0" eb="2">
      <t>リャクデン</t>
    </rPh>
    <phoneticPr fontId="1"/>
  </si>
  <si>
    <t>序　朱震亨</t>
    <rPh sb="2" eb="5">
      <t>シュタンケイ</t>
    </rPh>
    <phoneticPr fontId="1"/>
  </si>
  <si>
    <t>経水或紫或黒論</t>
    <rPh sb="5" eb="6">
      <t>クロ</t>
    </rPh>
    <phoneticPr fontId="1"/>
  </si>
  <si>
    <t>悪寒非寒病悪熱非熱病論</t>
    <rPh sb="5" eb="6">
      <t>アク</t>
    </rPh>
    <phoneticPr fontId="1"/>
  </si>
  <si>
    <t>元‧朱震亨著‧‧格致餘論</t>
  </si>
  <si>
    <t>国書データベース</t>
    <rPh sb="0" eb="2">
      <t>コクショ</t>
    </rPh>
    <phoneticPr fontId="1"/>
  </si>
  <si>
    <t>格致餘論諺解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</si>
</sst>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BD2F2-50C4-473F-A7D7-B90754E78C56}">
  <dimension ref="A1:D51"/>
  <sheetViews>
    <sheetView tabSelected="1" zoomScale="190" zoomScaleNormal="190" workbookViewId="0">
      <selection activeCell="A2" sqref="A2"/>
    </sheetView>
  </sheetViews>
  <sheetFormatPr defaultRowHeight="18.75" x14ac:dyDescent="0.4"/>
  <cols>
    <col min="1" max="1" width="27.25" customWidth="1"/>
    <col min="3" max="3" width="42" customWidth="1"/>
  </cols>
  <sheetData>
    <row r="1" spans="1:4" x14ac:dyDescent="0.4">
      <c r="A1" s="2" t="s">
        <v>52</v>
      </c>
      <c r="B1" s="2"/>
      <c r="C1" s="2" t="s">
        <v>50</v>
      </c>
      <c r="D1" t="s">
        <v>51</v>
      </c>
    </row>
    <row r="2" spans="1:4" x14ac:dyDescent="0.4">
      <c r="A2" s="1" t="s">
        <v>44</v>
      </c>
      <c r="B2" s="1">
        <v>4</v>
      </c>
      <c r="C2" s="1" t="str">
        <f>HYPERLINK("https://kokusho.nijl.ac.jp/biblio/100382331/4")</f>
        <v>https://kokusho.nijl.ac.jp/biblio/100382331/4</v>
      </c>
    </row>
    <row r="3" spans="1:4" x14ac:dyDescent="0.4">
      <c r="A3" s="1" t="s">
        <v>45</v>
      </c>
      <c r="B3" s="1">
        <v>6</v>
      </c>
      <c r="C3" s="1" t="str">
        <f>HYPERLINK("https://kokusho.nijl.ac.jp/biblio/100382331/6")</f>
        <v>https://kokusho.nijl.ac.jp/biblio/100382331/6</v>
      </c>
    </row>
    <row r="4" spans="1:4" x14ac:dyDescent="0.4">
      <c r="A4" s="1" t="s">
        <v>46</v>
      </c>
      <c r="B4" s="1">
        <v>8</v>
      </c>
      <c r="C4" s="1" t="str">
        <f>HYPERLINK("https://kokusho.nijl.ac.jp/biblio/100382331/8")</f>
        <v>https://kokusho.nijl.ac.jp/biblio/100382331/8</v>
      </c>
    </row>
    <row r="5" spans="1:4" x14ac:dyDescent="0.4">
      <c r="A5" s="1" t="s">
        <v>47</v>
      </c>
      <c r="B5" s="1">
        <v>11</v>
      </c>
      <c r="C5" s="1" t="str">
        <f>HYPERLINK("https://kokusho.nijl.ac.jp/biblio/100382331/11")</f>
        <v>https://kokusho.nijl.ac.jp/biblio/100382331/11</v>
      </c>
    </row>
    <row r="6" spans="1:4" x14ac:dyDescent="0.4">
      <c r="A6" s="1" t="s">
        <v>0</v>
      </c>
      <c r="B6" s="1">
        <v>19</v>
      </c>
      <c r="C6" s="1" t="str">
        <f>HYPERLINK("https://kokusho.nijl.ac.jp/biblio/100382331/19")</f>
        <v>https://kokusho.nijl.ac.jp/biblio/100382331/19</v>
      </c>
    </row>
    <row r="7" spans="1:4" x14ac:dyDescent="0.4">
      <c r="A7" s="1" t="s">
        <v>1</v>
      </c>
      <c r="B7" s="1">
        <v>20</v>
      </c>
      <c r="C7" s="1" t="str">
        <f>HYPERLINK("https://kokusho.nijl.ac.jp/biblio/100382331/20")</f>
        <v>https://kokusho.nijl.ac.jp/biblio/100382331/20</v>
      </c>
    </row>
    <row r="8" spans="1:4" x14ac:dyDescent="0.4">
      <c r="A8" s="1" t="s">
        <v>2</v>
      </c>
      <c r="B8" s="1">
        <v>23</v>
      </c>
      <c r="C8" s="1" t="str">
        <f>HYPERLINK("https://kokusho.nijl.ac.jp/biblio/100382331/23")</f>
        <v>https://kokusho.nijl.ac.jp/biblio/100382331/23</v>
      </c>
    </row>
    <row r="9" spans="1:4" x14ac:dyDescent="0.4">
      <c r="A9" s="1" t="s">
        <v>3</v>
      </c>
      <c r="B9" s="1">
        <v>24</v>
      </c>
      <c r="C9" s="1" t="str">
        <f>HYPERLINK("https://kokusho.nijl.ac.jp/biblio/100382331/24")</f>
        <v>https://kokusho.nijl.ac.jp/biblio/100382331/24</v>
      </c>
    </row>
    <row r="10" spans="1:4" x14ac:dyDescent="0.4">
      <c r="A10" s="1" t="s">
        <v>4</v>
      </c>
      <c r="B10" s="1">
        <v>38</v>
      </c>
      <c r="C10" s="1" t="str">
        <f>HYPERLINK("https://kokusho.nijl.ac.jp/biblio/100382331/38")</f>
        <v>https://kokusho.nijl.ac.jp/biblio/100382331/38</v>
      </c>
    </row>
    <row r="11" spans="1:4" x14ac:dyDescent="0.4">
      <c r="A11" s="1" t="s">
        <v>5</v>
      </c>
      <c r="B11" s="1">
        <v>43</v>
      </c>
      <c r="C11" s="1" t="str">
        <f>HYPERLINK("https://kokusho.nijl.ac.jp/biblio/100382331/43")</f>
        <v>https://kokusho.nijl.ac.jp/biblio/100382331/43</v>
      </c>
    </row>
    <row r="12" spans="1:4" x14ac:dyDescent="0.4">
      <c r="A12" s="1" t="s">
        <v>6</v>
      </c>
      <c r="B12" s="1">
        <v>46</v>
      </c>
      <c r="C12" s="1" t="str">
        <f>HYPERLINK("https://kokusho.nijl.ac.jp/biblio/100382331/46")</f>
        <v>https://kokusho.nijl.ac.jp/biblio/100382331/46</v>
      </c>
    </row>
    <row r="13" spans="1:4" x14ac:dyDescent="0.4">
      <c r="A13" s="1" t="s">
        <v>7</v>
      </c>
      <c r="B13" s="1">
        <v>62</v>
      </c>
      <c r="C13" s="1" t="str">
        <f>HYPERLINK("https://kokusho.nijl.ac.jp/biblio/100382331/62")</f>
        <v>https://kokusho.nijl.ac.jp/biblio/100382331/62</v>
      </c>
    </row>
    <row r="14" spans="1:4" x14ac:dyDescent="0.4">
      <c r="A14" s="1" t="s">
        <v>8</v>
      </c>
      <c r="B14" s="1">
        <v>67</v>
      </c>
      <c r="C14" s="1" t="str">
        <f>HYPERLINK("https://kokusho.nijl.ac.jp/biblio/100382331/67")</f>
        <v>https://kokusho.nijl.ac.jp/biblio/100382331/67</v>
      </c>
    </row>
    <row r="15" spans="1:4" x14ac:dyDescent="0.4">
      <c r="A15" s="1" t="s">
        <v>9</v>
      </c>
      <c r="B15" s="1">
        <v>71</v>
      </c>
      <c r="C15" s="1" t="str">
        <f>HYPERLINK("https://kokusho.nijl.ac.jp/biblio/100382331/71")</f>
        <v>https://kokusho.nijl.ac.jp/biblio/100382331/71</v>
      </c>
    </row>
    <row r="16" spans="1:4" x14ac:dyDescent="0.4">
      <c r="A16" s="1" t="s">
        <v>10</v>
      </c>
      <c r="B16" s="1">
        <v>77</v>
      </c>
      <c r="C16" s="1" t="str">
        <f>HYPERLINK("https://kokusho.nijl.ac.jp/biblio/100382331/77")</f>
        <v>https://kokusho.nijl.ac.jp/biblio/100382331/77</v>
      </c>
    </row>
    <row r="17" spans="1:3" x14ac:dyDescent="0.4">
      <c r="A17" s="1" t="s">
        <v>11</v>
      </c>
      <c r="B17" s="1">
        <v>80</v>
      </c>
      <c r="C17" s="1" t="str">
        <f>HYPERLINK("https://kokusho.nijl.ac.jp/biblio/100382331/80")</f>
        <v>https://kokusho.nijl.ac.jp/biblio/100382331/80</v>
      </c>
    </row>
    <row r="18" spans="1:3" x14ac:dyDescent="0.4">
      <c r="A18" s="1" t="s">
        <v>12</v>
      </c>
      <c r="B18" s="1">
        <v>91</v>
      </c>
      <c r="C18" s="1" t="str">
        <f>HYPERLINK("https://kokusho.nijl.ac.jp/biblio/100382331/91")</f>
        <v>https://kokusho.nijl.ac.jp/biblio/100382331/91</v>
      </c>
    </row>
    <row r="19" spans="1:3" x14ac:dyDescent="0.4">
      <c r="A19" s="1" t="s">
        <v>13</v>
      </c>
      <c r="B19" s="1">
        <v>95</v>
      </c>
      <c r="C19" s="1" t="str">
        <f>HYPERLINK("https://kokusho.nijl.ac.jp/biblio/100382331/95")</f>
        <v>https://kokusho.nijl.ac.jp/biblio/100382331/95</v>
      </c>
    </row>
    <row r="20" spans="1:3" x14ac:dyDescent="0.4">
      <c r="A20" s="1" t="s">
        <v>14</v>
      </c>
      <c r="B20" s="1">
        <v>98</v>
      </c>
      <c r="C20" s="1" t="str">
        <f>HYPERLINK("https://kokusho.nijl.ac.jp/biblio/100382331/98")</f>
        <v>https://kokusho.nijl.ac.jp/biblio/100382331/98</v>
      </c>
    </row>
    <row r="21" spans="1:3" x14ac:dyDescent="0.4">
      <c r="A21" s="1" t="s">
        <v>15</v>
      </c>
      <c r="B21" s="1">
        <v>101</v>
      </c>
      <c r="C21" s="1" t="str">
        <f>HYPERLINK("https://kokusho.nijl.ac.jp/biblio/100382331/101")</f>
        <v>https://kokusho.nijl.ac.jp/biblio/100382331/101</v>
      </c>
    </row>
    <row r="22" spans="1:3" x14ac:dyDescent="0.4">
      <c r="A22" s="1" t="s">
        <v>16</v>
      </c>
      <c r="B22" s="1">
        <v>105</v>
      </c>
      <c r="C22" s="1" t="str">
        <f>HYPERLINK("https://kokusho.nijl.ac.jp/biblio/100382331/105")</f>
        <v>https://kokusho.nijl.ac.jp/biblio/100382331/105</v>
      </c>
    </row>
    <row r="23" spans="1:3" x14ac:dyDescent="0.4">
      <c r="A23" s="1" t="s">
        <v>17</v>
      </c>
      <c r="B23" s="1">
        <v>106</v>
      </c>
      <c r="C23" s="1" t="str">
        <f>HYPERLINK("https://kokusho.nijl.ac.jp/biblio/100382331/106")</f>
        <v>https://kokusho.nijl.ac.jp/biblio/100382331/106</v>
      </c>
    </row>
    <row r="24" spans="1:3" x14ac:dyDescent="0.4">
      <c r="A24" s="1" t="s">
        <v>18</v>
      </c>
      <c r="B24" s="1">
        <v>108</v>
      </c>
      <c r="C24" s="1" t="str">
        <f>HYPERLINK("https://kokusho.nijl.ac.jp/biblio/100382331/108")</f>
        <v>https://kokusho.nijl.ac.jp/biblio/100382331/108</v>
      </c>
    </row>
    <row r="25" spans="1:3" x14ac:dyDescent="0.4">
      <c r="A25" s="1" t="s">
        <v>19</v>
      </c>
      <c r="B25" s="1">
        <v>109</v>
      </c>
      <c r="C25" s="1" t="str">
        <f>HYPERLINK("https://kokusho.nijl.ac.jp/biblio/100382331/109")</f>
        <v>https://kokusho.nijl.ac.jp/biblio/100382331/109</v>
      </c>
    </row>
    <row r="26" spans="1:3" x14ac:dyDescent="0.4">
      <c r="A26" s="1" t="s">
        <v>20</v>
      </c>
      <c r="B26" s="1">
        <v>110</v>
      </c>
      <c r="C26" s="1" t="str">
        <f>HYPERLINK("https://kokusho.nijl.ac.jp/biblio/100382331/110")</f>
        <v>https://kokusho.nijl.ac.jp/biblio/100382331/110</v>
      </c>
    </row>
    <row r="27" spans="1:3" x14ac:dyDescent="0.4">
      <c r="A27" s="1" t="s">
        <v>21</v>
      </c>
      <c r="B27" s="1">
        <v>112</v>
      </c>
      <c r="C27" s="1" t="str">
        <f>HYPERLINK("https://kokusho.nijl.ac.jp/biblio/100382331/112")</f>
        <v>https://kokusho.nijl.ac.jp/biblio/100382331/112</v>
      </c>
    </row>
    <row r="28" spans="1:3" x14ac:dyDescent="0.4">
      <c r="A28" s="1" t="s">
        <v>22</v>
      </c>
      <c r="B28" s="1">
        <v>120</v>
      </c>
      <c r="C28" s="1" t="str">
        <f>HYPERLINK("https://kokusho.nijl.ac.jp/biblio/100382331/120")</f>
        <v>https://kokusho.nijl.ac.jp/biblio/100382331/120</v>
      </c>
    </row>
    <row r="29" spans="1:3" x14ac:dyDescent="0.4">
      <c r="A29" s="1" t="s">
        <v>23</v>
      </c>
      <c r="B29" s="1">
        <v>124</v>
      </c>
      <c r="C29" s="1" t="str">
        <f>HYPERLINK("https://kokusho.nijl.ac.jp/biblio/100382331/124")</f>
        <v>https://kokusho.nijl.ac.jp/biblio/100382331/124</v>
      </c>
    </row>
    <row r="30" spans="1:3" x14ac:dyDescent="0.4">
      <c r="A30" s="1" t="s">
        <v>24</v>
      </c>
      <c r="B30" s="1">
        <v>126</v>
      </c>
      <c r="C30" s="1" t="str">
        <f>HYPERLINK("https://kokusho.nijl.ac.jp/biblio/100382331/126")</f>
        <v>https://kokusho.nijl.ac.jp/biblio/100382331/126</v>
      </c>
    </row>
    <row r="31" spans="1:3" x14ac:dyDescent="0.4">
      <c r="A31" s="1" t="s">
        <v>25</v>
      </c>
      <c r="B31" s="1">
        <v>128</v>
      </c>
      <c r="C31" s="1" t="str">
        <f>HYPERLINK("https://kokusho.nijl.ac.jp/biblio/100382331/128")</f>
        <v>https://kokusho.nijl.ac.jp/biblio/100382331/128</v>
      </c>
    </row>
    <row r="32" spans="1:3" x14ac:dyDescent="0.4">
      <c r="A32" s="1" t="s">
        <v>26</v>
      </c>
      <c r="B32" s="1">
        <v>130</v>
      </c>
      <c r="C32" s="1" t="str">
        <f>HYPERLINK("https://kokusho.nijl.ac.jp/biblio/100382331/130")</f>
        <v>https://kokusho.nijl.ac.jp/biblio/100382331/130</v>
      </c>
    </row>
    <row r="33" spans="1:3" x14ac:dyDescent="0.4">
      <c r="A33" s="1" t="s">
        <v>27</v>
      </c>
      <c r="B33" s="1">
        <v>134</v>
      </c>
      <c r="C33" s="1" t="str">
        <f>HYPERLINK("https://kokusho.nijl.ac.jp/biblio/100382331/134")</f>
        <v>https://kokusho.nijl.ac.jp/biblio/100382331/134</v>
      </c>
    </row>
    <row r="34" spans="1:3" x14ac:dyDescent="0.4">
      <c r="A34" s="1" t="s">
        <v>28</v>
      </c>
      <c r="B34" s="1">
        <v>136</v>
      </c>
      <c r="C34" s="1" t="str">
        <f>HYPERLINK("https://kokusho.nijl.ac.jp/biblio/100382331/136")</f>
        <v>https://kokusho.nijl.ac.jp/biblio/100382331/136</v>
      </c>
    </row>
    <row r="35" spans="1:3" x14ac:dyDescent="0.4">
      <c r="A35" s="1" t="s">
        <v>29</v>
      </c>
      <c r="B35" s="1">
        <v>142</v>
      </c>
      <c r="C35" s="1" t="str">
        <f>HYPERLINK("https://kokusho.nijl.ac.jp/biblio/100382331/142")</f>
        <v>https://kokusho.nijl.ac.jp/biblio/100382331/142</v>
      </c>
    </row>
    <row r="36" spans="1:3" x14ac:dyDescent="0.4">
      <c r="A36" s="1" t="s">
        <v>30</v>
      </c>
      <c r="B36" s="1">
        <v>144</v>
      </c>
      <c r="C36" s="1" t="str">
        <f>HYPERLINK("https://kokusho.nijl.ac.jp/biblio/100382331/144")</f>
        <v>https://kokusho.nijl.ac.jp/biblio/100382331/144</v>
      </c>
    </row>
    <row r="37" spans="1:3" x14ac:dyDescent="0.4">
      <c r="A37" s="1" t="s">
        <v>49</v>
      </c>
      <c r="B37" s="1">
        <v>147</v>
      </c>
      <c r="C37" s="1" t="str">
        <f>HYPERLINK("https://kokusho.nijl.ac.jp/biblio/100382331/147")</f>
        <v>https://kokusho.nijl.ac.jp/biblio/100382331/147</v>
      </c>
    </row>
    <row r="38" spans="1:3" x14ac:dyDescent="0.4">
      <c r="A38" s="1" t="s">
        <v>48</v>
      </c>
      <c r="B38" s="1">
        <v>156</v>
      </c>
      <c r="C38" s="1" t="str">
        <f>HYPERLINK("https://kokusho.nijl.ac.jp/biblio/100382331/156")</f>
        <v>https://kokusho.nijl.ac.jp/biblio/100382331/156</v>
      </c>
    </row>
    <row r="39" spans="1:3" x14ac:dyDescent="0.4">
      <c r="A39" s="1" t="s">
        <v>31</v>
      </c>
      <c r="B39" s="1">
        <v>158</v>
      </c>
      <c r="C39" s="1" t="str">
        <f>HYPERLINK("https://kokusho.nijl.ac.jp/biblio/100382331/158")</f>
        <v>https://kokusho.nijl.ac.jp/biblio/100382331/158</v>
      </c>
    </row>
    <row r="40" spans="1:3" x14ac:dyDescent="0.4">
      <c r="A40" s="1" t="s">
        <v>32</v>
      </c>
      <c r="B40" s="1">
        <v>160</v>
      </c>
      <c r="C40" s="1" t="str">
        <f>HYPERLINK("https://kokusho.nijl.ac.jp/biblio/100382331/160")</f>
        <v>https://kokusho.nijl.ac.jp/biblio/100382331/160</v>
      </c>
    </row>
    <row r="41" spans="1:3" x14ac:dyDescent="0.4">
      <c r="A41" s="1" t="s">
        <v>33</v>
      </c>
      <c r="B41" s="1">
        <v>161</v>
      </c>
      <c r="C41" s="1" t="str">
        <f>HYPERLINK("https://kokusho.nijl.ac.jp/biblio/100382331/161")</f>
        <v>https://kokusho.nijl.ac.jp/biblio/100382331/161</v>
      </c>
    </row>
    <row r="42" spans="1:3" x14ac:dyDescent="0.4">
      <c r="A42" s="1" t="s">
        <v>34</v>
      </c>
      <c r="B42" s="1">
        <v>164</v>
      </c>
      <c r="C42" s="1" t="str">
        <f>HYPERLINK("https://kokusho.nijl.ac.jp/biblio/100382331/164")</f>
        <v>https://kokusho.nijl.ac.jp/biblio/100382331/164</v>
      </c>
    </row>
    <row r="43" spans="1:3" x14ac:dyDescent="0.4">
      <c r="A43" s="1" t="s">
        <v>35</v>
      </c>
      <c r="B43" s="1">
        <v>165</v>
      </c>
      <c r="C43" s="1" t="str">
        <f>HYPERLINK("https://kokusho.nijl.ac.jp/biblio/100382331/165")</f>
        <v>https://kokusho.nijl.ac.jp/biblio/100382331/165</v>
      </c>
    </row>
    <row r="44" spans="1:3" x14ac:dyDescent="0.4">
      <c r="A44" s="1" t="s">
        <v>36</v>
      </c>
      <c r="B44" s="1">
        <v>166</v>
      </c>
      <c r="C44" s="1" t="str">
        <f>HYPERLINK("https://kokusho.nijl.ac.jp/biblio/100382331/166")</f>
        <v>https://kokusho.nijl.ac.jp/biblio/100382331/166</v>
      </c>
    </row>
    <row r="45" spans="1:3" x14ac:dyDescent="0.4">
      <c r="A45" s="1" t="s">
        <v>37</v>
      </c>
      <c r="B45" s="1">
        <v>172</v>
      </c>
      <c r="C45" s="1" t="str">
        <f>HYPERLINK("https://kokusho.nijl.ac.jp/biblio/100382331/172")</f>
        <v>https://kokusho.nijl.ac.jp/biblio/100382331/172</v>
      </c>
    </row>
    <row r="46" spans="1:3" x14ac:dyDescent="0.4">
      <c r="A46" s="1" t="s">
        <v>38</v>
      </c>
      <c r="B46" s="1">
        <v>188</v>
      </c>
      <c r="C46" s="1" t="str">
        <f>HYPERLINK("https://kokusho.nijl.ac.jp/biblio/100382331/188")</f>
        <v>https://kokusho.nijl.ac.jp/biblio/100382331/188</v>
      </c>
    </row>
    <row r="47" spans="1:3" x14ac:dyDescent="0.4">
      <c r="A47" s="1" t="s">
        <v>39</v>
      </c>
      <c r="B47" s="1">
        <v>191</v>
      </c>
      <c r="C47" s="1" t="str">
        <f>HYPERLINK("https://kokusho.nijl.ac.jp/biblio/100382331/191")</f>
        <v>https://kokusho.nijl.ac.jp/biblio/100382331/191</v>
      </c>
    </row>
    <row r="48" spans="1:3" x14ac:dyDescent="0.4">
      <c r="A48" s="1" t="s">
        <v>40</v>
      </c>
      <c r="B48" s="1">
        <v>195</v>
      </c>
      <c r="C48" s="1" t="str">
        <f>HYPERLINK("https://kokusho.nijl.ac.jp/biblio/100382331/195")</f>
        <v>https://kokusho.nijl.ac.jp/biblio/100382331/195</v>
      </c>
    </row>
    <row r="49" spans="1:3" x14ac:dyDescent="0.4">
      <c r="A49" s="1" t="s">
        <v>41</v>
      </c>
      <c r="B49" s="1">
        <v>200</v>
      </c>
      <c r="C49" s="1" t="str">
        <f>HYPERLINK("https://kokusho.nijl.ac.jp/biblio/100382331/200")</f>
        <v>https://kokusho.nijl.ac.jp/biblio/100382331/200</v>
      </c>
    </row>
    <row r="50" spans="1:3" x14ac:dyDescent="0.4">
      <c r="A50" s="1" t="s">
        <v>42</v>
      </c>
      <c r="B50" s="1">
        <v>202</v>
      </c>
      <c r="C50" s="1" t="str">
        <f>HYPERLINK("https://kokusho.nijl.ac.jp/biblio/100382331/202")</f>
        <v>https://kokusho.nijl.ac.jp/biblio/100382331/202</v>
      </c>
    </row>
    <row r="51" spans="1:3" x14ac:dyDescent="0.4">
      <c r="A51" s="1" t="s">
        <v>43</v>
      </c>
      <c r="B51" s="1">
        <v>204</v>
      </c>
      <c r="C51" s="1" t="str">
        <f>HYPERLINK("https://kokusho.nijl.ac.jp/biblio/100382331/204")</f>
        <v>https://kokusho.nijl.ac.jp/biblio/100382331/204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2024-11-13T04:39:49Z</dcterms:created>
  <dcterms:modified xsi:type="dcterms:W3CDTF">2024-11-13T08:59:33Z</dcterms:modified>
</cp:coreProperties>
</file>