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8_{DBCA8067-18B8-42B0-90BA-5A8DD3AD183E}" xr6:coauthVersionLast="47" xr6:coauthVersionMax="47" xr10:uidLastSave="{00000000-0000-0000-0000-000000000000}"/>
  <bookViews>
    <workbookView xWindow="-120" yWindow="-120" windowWidth="29040" windowHeight="15840" xr2:uid="{9376283D-4881-4264-817E-27739DCA61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5" i="1" l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<sst xmlns="http://schemas.openxmlformats.org/spreadsheetml/2006/main" count="205" uniqueCount="204">
  <si>
    <t>○阿是要穴</t>
    <phoneticPr fontId="1"/>
  </si>
  <si>
    <t>　鍼灸阿是要穴目録</t>
    <phoneticPr fontId="1"/>
  </si>
  <si>
    <t>　鍼灸阿是要穴巻之一</t>
  </si>
  <si>
    <t>　痞根穴</t>
  </si>
  <si>
    <t>　又法</t>
  </si>
  <si>
    <t>　腰眼</t>
  </si>
  <si>
    <t>　脊背五穴</t>
  </si>
  <si>
    <t>　濁浴</t>
  </si>
  <si>
    <t>　巨闕兪</t>
  </si>
  <si>
    <t>　督兪</t>
  </si>
  <si>
    <t>　中枢</t>
  </si>
  <si>
    <t>　接脊</t>
  </si>
  <si>
    <t>　気海兪</t>
  </si>
  <si>
    <t>　関元兪</t>
  </si>
  <si>
    <t>　夾脊穴</t>
  </si>
  <si>
    <t>　下極兪</t>
  </si>
  <si>
    <t>　十七推穴</t>
  </si>
  <si>
    <t>　灸腸風諸痔</t>
  </si>
  <si>
    <t>　回気</t>
  </si>
  <si>
    <t>　竹杖</t>
  </si>
  <si>
    <t>　騎竹馬穴</t>
  </si>
  <si>
    <t>　咳嗽灸法</t>
  </si>
  <si>
    <t>　小児久癖</t>
  </si>
  <si>
    <t>　小児疳痩</t>
  </si>
  <si>
    <t>　灸労穴</t>
  </si>
  <si>
    <t>　灸哮</t>
  </si>
  <si>
    <t>　中風不語</t>
  </si>
  <si>
    <t>　厥逆</t>
  </si>
  <si>
    <t>　積聚痞塊</t>
  </si>
  <si>
    <t>阿是要穴二</t>
  </si>
  <si>
    <t>鍼灸阿是要穴巻之二</t>
  </si>
  <si>
    <t>　伝屍癆</t>
  </si>
  <si>
    <t>　灸血病</t>
  </si>
  <si>
    <t>　疝気</t>
  </si>
  <si>
    <t>　長谷</t>
  </si>
  <si>
    <t>　腸遺</t>
  </si>
  <si>
    <t>　肓募</t>
    <rPh sb="1" eb="2">
      <t>コウ</t>
    </rPh>
    <rPh sb="2" eb="3">
      <t>ツノル</t>
    </rPh>
    <phoneticPr fontId="1"/>
  </si>
  <si>
    <t>　通谷</t>
  </si>
  <si>
    <t>　魂舎</t>
  </si>
  <si>
    <t>　肋頭</t>
  </si>
  <si>
    <t>　乳上穴</t>
  </si>
  <si>
    <t>　龍頷</t>
  </si>
  <si>
    <r>
      <t>　肋</t>
    </r>
    <r>
      <rPr>
        <sz val="11"/>
        <color theme="1"/>
        <rFont val="游ゴシック"/>
        <family val="3"/>
        <charset val="136"/>
        <scheme val="minor"/>
      </rPr>
      <t>鏬</t>
    </r>
    <r>
      <rPr>
        <sz val="11"/>
        <color theme="1"/>
        <rFont val="游ゴシック"/>
        <family val="2"/>
        <charset val="128"/>
        <scheme val="minor"/>
      </rPr>
      <t>（か）</t>
    </r>
  </si>
  <si>
    <t>　灸伝尸</t>
  </si>
  <si>
    <t>　脇堂</t>
  </si>
  <si>
    <t>　後腋下穴</t>
  </si>
  <si>
    <t>　腋下穴</t>
  </si>
  <si>
    <t>　胞門</t>
  </si>
  <si>
    <t>　子戸</t>
  </si>
  <si>
    <t>　気門</t>
  </si>
  <si>
    <t>　身交</t>
  </si>
  <si>
    <t>　闌門</t>
  </si>
  <si>
    <t>　㿗疝偏大</t>
  </si>
  <si>
    <t>　子宮子戸</t>
  </si>
  <si>
    <t>　絶孕</t>
  </si>
  <si>
    <t>　灸腋気</t>
  </si>
  <si>
    <t>　欬嗽</t>
  </si>
  <si>
    <t>　欬逆</t>
  </si>
  <si>
    <t>　欬逆（ママ）</t>
  </si>
  <si>
    <t>　顖門不合</t>
  </si>
  <si>
    <t>　膀胱気</t>
  </si>
  <si>
    <t>　急脈</t>
  </si>
  <si>
    <t>　腹中気塊</t>
  </si>
  <si>
    <t>　横骨</t>
  </si>
  <si>
    <t>　㿗疝</t>
  </si>
  <si>
    <t>　泉陰</t>
  </si>
  <si>
    <t>　陰嚢下横文</t>
  </si>
  <si>
    <t>　卒癲病</t>
  </si>
  <si>
    <t>　羊矢</t>
  </si>
  <si>
    <t>　前神聡</t>
  </si>
  <si>
    <t>　後神聡</t>
  </si>
  <si>
    <t>　衄血</t>
  </si>
  <si>
    <t>　髪際</t>
  </si>
  <si>
    <t>　印堂</t>
  </si>
  <si>
    <t>　海泉</t>
  </si>
  <si>
    <t>　金津玉液</t>
  </si>
  <si>
    <t>　卒腹痛</t>
  </si>
  <si>
    <t>　陽維</t>
  </si>
  <si>
    <t>　鼻交頞中</t>
  </si>
  <si>
    <t>　機関</t>
  </si>
  <si>
    <t>　唇裏</t>
  </si>
  <si>
    <t>　夾承漿穴</t>
  </si>
  <si>
    <t>　䴏口（えんこう）</t>
  </si>
  <si>
    <t>　顳顬</t>
  </si>
  <si>
    <t>　耳上穴</t>
  </si>
  <si>
    <t>　当陽</t>
  </si>
  <si>
    <t>　魚尾</t>
  </si>
  <si>
    <t>　小児食癇</t>
  </si>
  <si>
    <t>阿是要穴三</t>
  </si>
  <si>
    <t>鍼灸阿是要穴巻之三</t>
  </si>
  <si>
    <t>　諸瘡八穴灸法</t>
  </si>
  <si>
    <t>　　頭部二穴</t>
  </si>
  <si>
    <t>　　手部二穴</t>
  </si>
  <si>
    <t>　　背腹部二穴</t>
  </si>
  <si>
    <t>　　足部二穴</t>
  </si>
  <si>
    <t>　九曜点</t>
  </si>
  <si>
    <t>　　頭面手臂部</t>
  </si>
  <si>
    <t>　　腹背部</t>
  </si>
  <si>
    <t>　　足脛部</t>
  </si>
  <si>
    <t>　大骨空</t>
  </si>
  <si>
    <t>　拳尖</t>
  </si>
  <si>
    <t>　五虎</t>
  </si>
  <si>
    <t>　中魁</t>
  </si>
  <si>
    <t>　中魁（ママ）</t>
  </si>
  <si>
    <t>　手中指第一節穴</t>
  </si>
  <si>
    <t>　中泉</t>
  </si>
  <si>
    <t>　手掌後白肉際穴</t>
  </si>
  <si>
    <t>　手掌後臂間穴</t>
  </si>
  <si>
    <t>　風牙疼</t>
  </si>
  <si>
    <t>　上牙疼</t>
  </si>
  <si>
    <t>　下牙疼</t>
  </si>
  <si>
    <t>　龍玄</t>
  </si>
  <si>
    <t>　小児雀目</t>
  </si>
  <si>
    <t>　虎口</t>
  </si>
  <si>
    <t>　手足髄孔</t>
  </si>
  <si>
    <t>　両手研子骨</t>
  </si>
  <si>
    <t>　河口</t>
  </si>
  <si>
    <t>　注夏</t>
  </si>
  <si>
    <t>　小児塩哮</t>
  </si>
  <si>
    <t>　肘尖</t>
  </si>
  <si>
    <t>　瘰癧</t>
  </si>
  <si>
    <t>　灸癜風</t>
  </si>
  <si>
    <t>　交儀</t>
  </si>
  <si>
    <t>　営池四穴</t>
  </si>
  <si>
    <t>　漏陰穴</t>
  </si>
  <si>
    <t>　逆産刺大陰</t>
  </si>
  <si>
    <t>　胞衣不出</t>
  </si>
  <si>
    <t>　横産</t>
  </si>
  <si>
    <t>　小児重舌</t>
  </si>
  <si>
    <t>　治歯疼</t>
  </si>
  <si>
    <t>　治転筋</t>
  </si>
  <si>
    <t>　治反胃吐食</t>
  </si>
  <si>
    <t>　踝尖</t>
  </si>
  <si>
    <t>　外踝尖</t>
  </si>
  <si>
    <t>　脚踝穴</t>
  </si>
  <si>
    <t>　足踵</t>
  </si>
  <si>
    <t>　陰陽穴</t>
  </si>
  <si>
    <t>　足大指横文並三毛中穴</t>
  </si>
  <si>
    <t>　内崑崙</t>
  </si>
  <si>
    <t>　承命</t>
  </si>
  <si>
    <t>　大指甲</t>
  </si>
  <si>
    <t>　独陰</t>
  </si>
  <si>
    <t>　手足指穴</t>
  </si>
  <si>
    <t>　手足大拇指</t>
  </si>
  <si>
    <t>　華陀</t>
  </si>
  <si>
    <t>　陰蹻</t>
  </si>
  <si>
    <t>　張仲文伝神仙灸法</t>
  </si>
  <si>
    <t>　膝眼</t>
  </si>
  <si>
    <t>　髖骨</t>
  </si>
  <si>
    <t>　風市</t>
  </si>
  <si>
    <t>　扁骨</t>
  </si>
  <si>
    <t>　前髪際</t>
  </si>
  <si>
    <t>阿是要穴四</t>
  </si>
  <si>
    <t>鍼灸阿是要穴巻之四</t>
  </si>
  <si>
    <t>鬼穴部</t>
  </si>
  <si>
    <t>千金方治鬼十三穴</t>
  </si>
  <si>
    <t>　第一鬼官</t>
  </si>
  <si>
    <t>　第二鬼信</t>
  </si>
  <si>
    <t>　第三鬼壘</t>
  </si>
  <si>
    <t>　第四鬼心</t>
  </si>
  <si>
    <t>　第五鬼路</t>
  </si>
  <si>
    <t>　第六鬼枕</t>
  </si>
  <si>
    <t>　第七鬼状</t>
  </si>
  <si>
    <t>　第八鬼市</t>
  </si>
  <si>
    <t>　第九鬼路</t>
  </si>
  <si>
    <t>　第十鬼堂</t>
  </si>
  <si>
    <t>　第十一鬼蔵</t>
  </si>
  <si>
    <t>　第十二鬼臣</t>
  </si>
  <si>
    <t>　第十三鬼封</t>
  </si>
  <si>
    <t>鬼城</t>
  </si>
  <si>
    <t>唐中書侍郎崔知悌四華六穴之法</t>
  </si>
  <si>
    <t>鍼灸聚英四華穴</t>
  </si>
  <si>
    <t>　経門四華</t>
  </si>
  <si>
    <t>　膏肓</t>
  </si>
  <si>
    <t>阿是要穴五</t>
  </si>
  <si>
    <t>　鍼灸阿是要穴巻之五</t>
  </si>
  <si>
    <t>　治頭痛奇兪</t>
  </si>
  <si>
    <t>　治喉痺奇兪</t>
  </si>
  <si>
    <t>　治帯下奇兪</t>
  </si>
  <si>
    <t>　治日腫奇兪</t>
  </si>
  <si>
    <t>　治諸瘡三体奇兪</t>
  </si>
  <si>
    <t>　弁鍼灸之疑義</t>
  </si>
  <si>
    <t>　　灸後見山弁</t>
  </si>
  <si>
    <t>　　鍼灸耐痛与不耐弁</t>
  </si>
  <si>
    <t>　　鍼灸各有位弁</t>
  </si>
  <si>
    <t>　　鍼著肉不出弁</t>
  </si>
  <si>
    <t>　　土用八専不宜灸弁</t>
  </si>
  <si>
    <t>　　鍼灸補瀉之功有勝負弁</t>
  </si>
  <si>
    <t>　　灸炷壮数弁</t>
  </si>
  <si>
    <t>　　灸瘡卒血射弁</t>
  </si>
  <si>
    <t>　　取穴尺寸弁</t>
  </si>
  <si>
    <t>　　灸炷根下三分弁</t>
  </si>
  <si>
    <t>　　灸瘡潰発弁</t>
  </si>
  <si>
    <t>　　周体為経穴弁</t>
  </si>
  <si>
    <t>　　禁灸弁</t>
  </si>
  <si>
    <t>　　灸後点麻油弁</t>
  </si>
  <si>
    <t>　　灸後宜食肉弁</t>
  </si>
  <si>
    <t>　　人神弁</t>
  </si>
  <si>
    <t>　　毎日宜灸三里弁</t>
  </si>
  <si>
    <t>　　管鍼打鍼捻鍼弁</t>
  </si>
  <si>
    <t>　　灸炷熱与不熱弁</t>
  </si>
  <si>
    <t>　　十二推胃兪弁</t>
  </si>
  <si>
    <t>　　灸炷有先後弁</t>
  </si>
  <si>
    <t>　　預防病者宜灸治弁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</si>
</sst>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C120A-0C88-419A-BCE3-F1909727A658}">
  <dimension ref="A1:C205"/>
  <sheetViews>
    <sheetView tabSelected="1" zoomScale="190" zoomScaleNormal="190" workbookViewId="0">
      <selection activeCell="A3" sqref="A3"/>
    </sheetView>
  </sheetViews>
  <sheetFormatPr defaultRowHeight="18.75" x14ac:dyDescent="0.4"/>
  <cols>
    <col min="1" max="1" width="29.625" bestFit="1" customWidth="1"/>
    <col min="3" max="3" width="44.875" customWidth="1"/>
  </cols>
  <sheetData>
    <row r="1" spans="1:3" x14ac:dyDescent="0.4">
      <c r="A1" s="1" t="s">
        <v>0</v>
      </c>
      <c r="B1" s="2"/>
      <c r="C1" s="2" t="str">
        <f>HYPERLINK("https://kokusho.nijl.ac.jp/biblio/100253382")</f>
        <v>https://kokusho.nijl.ac.jp/biblio/100253382</v>
      </c>
    </row>
    <row r="2" spans="1:3" x14ac:dyDescent="0.4">
      <c r="A2" s="2" t="s">
        <v>1</v>
      </c>
      <c r="B2" s="2">
        <v>5</v>
      </c>
      <c r="C2" s="2" t="str">
        <f>HYPERLINK("https://kokusho.nijl.ac.jp/biblio/100253382/5")</f>
        <v>https://kokusho.nijl.ac.jp/biblio/100253382/5</v>
      </c>
    </row>
    <row r="3" spans="1:3" x14ac:dyDescent="0.4">
      <c r="A3" s="3" t="s">
        <v>2</v>
      </c>
      <c r="B3" s="2">
        <v>12</v>
      </c>
      <c r="C3" s="2" t="str">
        <f>HYPERLINK("https://kokusho.nijl.ac.jp/biblio/100253382/12")</f>
        <v>https://kokusho.nijl.ac.jp/biblio/100253382/12</v>
      </c>
    </row>
    <row r="4" spans="1:3" x14ac:dyDescent="0.4">
      <c r="A4" s="2" t="s">
        <v>3</v>
      </c>
      <c r="B4" s="2">
        <v>14</v>
      </c>
      <c r="C4" s="2" t="str">
        <f>HYPERLINK("https://kokusho.nijl.ac.jp/biblio/100253382/14")</f>
        <v>https://kokusho.nijl.ac.jp/biblio/100253382/14</v>
      </c>
    </row>
    <row r="5" spans="1:3" x14ac:dyDescent="0.4">
      <c r="A5" s="2" t="s">
        <v>4</v>
      </c>
      <c r="B5" s="2">
        <v>17</v>
      </c>
      <c r="C5" s="2" t="str">
        <f>HYPERLINK("https://kokusho.nijl.ac.jp/biblio/100253382/17")</f>
        <v>https://kokusho.nijl.ac.jp/biblio/100253382/17</v>
      </c>
    </row>
    <row r="6" spans="1:3" x14ac:dyDescent="0.4">
      <c r="A6" s="2" t="s">
        <v>4</v>
      </c>
      <c r="B6" s="2">
        <v>17</v>
      </c>
      <c r="C6" s="2" t="str">
        <f>HYPERLINK("https://kokusho.nijl.ac.jp/biblio/100253382/17")</f>
        <v>https://kokusho.nijl.ac.jp/biblio/100253382/17</v>
      </c>
    </row>
    <row r="7" spans="1:3" x14ac:dyDescent="0.4">
      <c r="A7" s="2" t="s">
        <v>5</v>
      </c>
      <c r="B7" s="2">
        <v>18</v>
      </c>
      <c r="C7" s="2" t="str">
        <f>HYPERLINK("https://kokusho.nijl.ac.jp/biblio/100253382/18")</f>
        <v>https://kokusho.nijl.ac.jp/biblio/100253382/18</v>
      </c>
    </row>
    <row r="8" spans="1:3" x14ac:dyDescent="0.4">
      <c r="A8" s="2" t="s">
        <v>6</v>
      </c>
      <c r="B8" s="2">
        <v>20</v>
      </c>
      <c r="C8" s="2" t="str">
        <f>HYPERLINK("https://kokusho.nijl.ac.jp/biblio/100253382/20")</f>
        <v>https://kokusho.nijl.ac.jp/biblio/100253382/20</v>
      </c>
    </row>
    <row r="9" spans="1:3" x14ac:dyDescent="0.4">
      <c r="A9" s="2" t="s">
        <v>7</v>
      </c>
      <c r="B9" s="2">
        <v>21</v>
      </c>
      <c r="C9" s="2" t="str">
        <f>HYPERLINK("https://kokusho.nijl.ac.jp/biblio/100253382/21")</f>
        <v>https://kokusho.nijl.ac.jp/biblio/100253382/21</v>
      </c>
    </row>
    <row r="10" spans="1:3" x14ac:dyDescent="0.4">
      <c r="A10" s="2" t="s">
        <v>8</v>
      </c>
      <c r="B10" s="2">
        <v>22</v>
      </c>
      <c r="C10" s="2" t="str">
        <f>HYPERLINK("https://kokusho.nijl.ac.jp/biblio/100253382/22")</f>
        <v>https://kokusho.nijl.ac.jp/biblio/100253382/22</v>
      </c>
    </row>
    <row r="11" spans="1:3" x14ac:dyDescent="0.4">
      <c r="A11" s="2" t="s">
        <v>9</v>
      </c>
      <c r="B11" s="2">
        <v>22</v>
      </c>
      <c r="C11" s="2" t="str">
        <f>HYPERLINK("https://kokusho.nijl.ac.jp/biblio/100253382/22")</f>
        <v>https://kokusho.nijl.ac.jp/biblio/100253382/22</v>
      </c>
    </row>
    <row r="12" spans="1:3" x14ac:dyDescent="0.4">
      <c r="A12" s="2" t="s">
        <v>10</v>
      </c>
      <c r="B12" s="2">
        <v>23</v>
      </c>
      <c r="C12" s="2" t="str">
        <f>HYPERLINK("https://kokusho.nijl.ac.jp/biblio/100253382/23")</f>
        <v>https://kokusho.nijl.ac.jp/biblio/100253382/23</v>
      </c>
    </row>
    <row r="13" spans="1:3" x14ac:dyDescent="0.4">
      <c r="A13" s="2" t="s">
        <v>11</v>
      </c>
      <c r="B13" s="2">
        <v>24</v>
      </c>
      <c r="C13" s="2" t="str">
        <f>HYPERLINK("https://kokusho.nijl.ac.jp/biblio/100253382/24")</f>
        <v>https://kokusho.nijl.ac.jp/biblio/100253382/24</v>
      </c>
    </row>
    <row r="14" spans="1:3" x14ac:dyDescent="0.4">
      <c r="A14" s="2" t="s">
        <v>12</v>
      </c>
      <c r="B14" s="2">
        <v>24</v>
      </c>
      <c r="C14" s="2" t="str">
        <f>HYPERLINK("https://kokusho.nijl.ac.jp/biblio/100253382/24")</f>
        <v>https://kokusho.nijl.ac.jp/biblio/100253382/24</v>
      </c>
    </row>
    <row r="15" spans="1:3" x14ac:dyDescent="0.4">
      <c r="A15" s="2" t="s">
        <v>13</v>
      </c>
      <c r="B15" s="2">
        <v>24</v>
      </c>
      <c r="C15" s="2" t="str">
        <f>HYPERLINK("https://kokusho.nijl.ac.jp/biblio/100253382/24")</f>
        <v>https://kokusho.nijl.ac.jp/biblio/100253382/24</v>
      </c>
    </row>
    <row r="16" spans="1:3" x14ac:dyDescent="0.4">
      <c r="A16" s="2" t="s">
        <v>14</v>
      </c>
      <c r="B16" s="2">
        <v>25</v>
      </c>
      <c r="C16" s="2" t="str">
        <f>HYPERLINK("https://kokusho.nijl.ac.jp/biblio/100253382/25")</f>
        <v>https://kokusho.nijl.ac.jp/biblio/100253382/25</v>
      </c>
    </row>
    <row r="17" spans="1:3" x14ac:dyDescent="0.4">
      <c r="A17" s="2" t="s">
        <v>15</v>
      </c>
      <c r="B17" s="2">
        <v>26</v>
      </c>
      <c r="C17" s="2" t="str">
        <f>HYPERLINK("https://kokusho.nijl.ac.jp/biblio/100253382/26")</f>
        <v>https://kokusho.nijl.ac.jp/biblio/100253382/26</v>
      </c>
    </row>
    <row r="18" spans="1:3" x14ac:dyDescent="0.4">
      <c r="A18" s="2" t="s">
        <v>16</v>
      </c>
      <c r="B18" s="2">
        <v>26</v>
      </c>
      <c r="C18" s="2" t="str">
        <f>HYPERLINK("https://kokusho.nijl.ac.jp/biblio/100253382/26")</f>
        <v>https://kokusho.nijl.ac.jp/biblio/100253382/26</v>
      </c>
    </row>
    <row r="19" spans="1:3" x14ac:dyDescent="0.4">
      <c r="A19" s="2" t="s">
        <v>17</v>
      </c>
      <c r="B19" s="2">
        <v>27</v>
      </c>
      <c r="C19" s="2" t="str">
        <f>HYPERLINK("https://kokusho.nijl.ac.jp/biblio/100253382/27")</f>
        <v>https://kokusho.nijl.ac.jp/biblio/100253382/27</v>
      </c>
    </row>
    <row r="20" spans="1:3" x14ac:dyDescent="0.4">
      <c r="A20" s="2" t="s">
        <v>18</v>
      </c>
      <c r="B20" s="2">
        <v>27</v>
      </c>
      <c r="C20" s="2" t="str">
        <f>HYPERLINK("https://kokusho.nijl.ac.jp/biblio/100253382/27")</f>
        <v>https://kokusho.nijl.ac.jp/biblio/100253382/27</v>
      </c>
    </row>
    <row r="21" spans="1:3" x14ac:dyDescent="0.4">
      <c r="A21" s="2" t="s">
        <v>19</v>
      </c>
      <c r="B21" s="2">
        <v>27</v>
      </c>
      <c r="C21" s="2" t="str">
        <f>HYPERLINK("https://kokusho.nijl.ac.jp/biblio/100253382/27")</f>
        <v>https://kokusho.nijl.ac.jp/biblio/100253382/27</v>
      </c>
    </row>
    <row r="22" spans="1:3" x14ac:dyDescent="0.4">
      <c r="A22" s="2" t="s">
        <v>20</v>
      </c>
      <c r="B22" s="2">
        <v>28</v>
      </c>
      <c r="C22" s="2" t="str">
        <f>HYPERLINK("https://kokusho.nijl.ac.jp/biblio/100253382/28")</f>
        <v>https://kokusho.nijl.ac.jp/biblio/100253382/28</v>
      </c>
    </row>
    <row r="23" spans="1:3" x14ac:dyDescent="0.4">
      <c r="A23" s="2" t="s">
        <v>21</v>
      </c>
      <c r="B23" s="2">
        <v>30</v>
      </c>
      <c r="C23" s="2" t="str">
        <f>HYPERLINK("https://kokusho.nijl.ac.jp/biblio/100253382/30")</f>
        <v>https://kokusho.nijl.ac.jp/biblio/100253382/30</v>
      </c>
    </row>
    <row r="24" spans="1:3" x14ac:dyDescent="0.4">
      <c r="A24" s="2" t="s">
        <v>22</v>
      </c>
      <c r="B24" s="2">
        <v>32</v>
      </c>
      <c r="C24" s="2" t="str">
        <f>HYPERLINK("https://kokusho.nijl.ac.jp/biblio/100253382/32")</f>
        <v>https://kokusho.nijl.ac.jp/biblio/100253382/32</v>
      </c>
    </row>
    <row r="25" spans="1:3" x14ac:dyDescent="0.4">
      <c r="A25" s="2" t="s">
        <v>23</v>
      </c>
      <c r="B25" s="2">
        <v>32</v>
      </c>
      <c r="C25" s="2" t="str">
        <f>HYPERLINK("https://kokusho.nijl.ac.jp/biblio/100253382/32")</f>
        <v>https://kokusho.nijl.ac.jp/biblio/100253382/32</v>
      </c>
    </row>
    <row r="26" spans="1:3" x14ac:dyDescent="0.4">
      <c r="A26" s="2" t="s">
        <v>24</v>
      </c>
      <c r="B26" s="2">
        <v>33</v>
      </c>
      <c r="C26" s="2" t="str">
        <f>HYPERLINK("https://kokusho.nijl.ac.jp/biblio/100253382/33")</f>
        <v>https://kokusho.nijl.ac.jp/biblio/100253382/33</v>
      </c>
    </row>
    <row r="27" spans="1:3" x14ac:dyDescent="0.4">
      <c r="A27" s="2" t="s">
        <v>25</v>
      </c>
      <c r="B27" s="2">
        <v>34</v>
      </c>
      <c r="C27" s="2" t="str">
        <f>HYPERLINK("https://kokusho.nijl.ac.jp/biblio/100253382/34")</f>
        <v>https://kokusho.nijl.ac.jp/biblio/100253382/34</v>
      </c>
    </row>
    <row r="28" spans="1:3" x14ac:dyDescent="0.4">
      <c r="A28" s="2" t="s">
        <v>26</v>
      </c>
      <c r="B28" s="2">
        <v>35</v>
      </c>
      <c r="C28" s="2" t="str">
        <f>HYPERLINK("https://kokusho.nijl.ac.jp/biblio/100253382/35")</f>
        <v>https://kokusho.nijl.ac.jp/biblio/100253382/35</v>
      </c>
    </row>
    <row r="29" spans="1:3" x14ac:dyDescent="0.4">
      <c r="A29" s="2" t="s">
        <v>27</v>
      </c>
      <c r="B29" s="2">
        <v>35</v>
      </c>
      <c r="C29" s="2" t="str">
        <f>HYPERLINK("https://kokusho.nijl.ac.jp/biblio/100253382/35")</f>
        <v>https://kokusho.nijl.ac.jp/biblio/100253382/35</v>
      </c>
    </row>
    <row r="30" spans="1:3" x14ac:dyDescent="0.4">
      <c r="A30" s="2" t="s">
        <v>28</v>
      </c>
      <c r="B30" s="2">
        <v>36</v>
      </c>
      <c r="C30" s="2" t="str">
        <f>HYPERLINK("https://kokusho.nijl.ac.jp/biblio/100253382/36")</f>
        <v>https://kokusho.nijl.ac.jp/biblio/100253382/36</v>
      </c>
    </row>
    <row r="31" spans="1:3" x14ac:dyDescent="0.4">
      <c r="A31" s="2" t="s">
        <v>29</v>
      </c>
      <c r="B31" s="2">
        <v>40</v>
      </c>
      <c r="C31" s="2" t="str">
        <f>HYPERLINK("https://kokusho.nijl.ac.jp/biblio/100253382/40")</f>
        <v>https://kokusho.nijl.ac.jp/biblio/100253382/40</v>
      </c>
    </row>
    <row r="32" spans="1:3" x14ac:dyDescent="0.4">
      <c r="A32" s="3" t="s">
        <v>30</v>
      </c>
      <c r="B32" s="2">
        <v>40</v>
      </c>
      <c r="C32" s="2" t="str">
        <f>HYPERLINK("https://kokusho.nijl.ac.jp/biblio/100253382/40")</f>
        <v>https://kokusho.nijl.ac.jp/biblio/100253382/40</v>
      </c>
    </row>
    <row r="33" spans="1:3" x14ac:dyDescent="0.4">
      <c r="A33" s="2" t="s">
        <v>31</v>
      </c>
      <c r="B33" s="2">
        <v>40</v>
      </c>
      <c r="C33" s="2" t="str">
        <f>HYPERLINK("https://kokusho.nijl.ac.jp/biblio/100253382/40")</f>
        <v>https://kokusho.nijl.ac.jp/biblio/100253382/40</v>
      </c>
    </row>
    <row r="34" spans="1:3" x14ac:dyDescent="0.4">
      <c r="A34" s="2" t="s">
        <v>32</v>
      </c>
      <c r="B34" s="2">
        <v>43</v>
      </c>
      <c r="C34" s="2" t="str">
        <f>HYPERLINK("https://kokusho.nijl.ac.jp/biblio/100253382/43")</f>
        <v>https://kokusho.nijl.ac.jp/biblio/100253382/43</v>
      </c>
    </row>
    <row r="35" spans="1:3" x14ac:dyDescent="0.4">
      <c r="A35" s="2" t="s">
        <v>33</v>
      </c>
      <c r="B35" s="2">
        <v>44</v>
      </c>
      <c r="C35" s="2" t="str">
        <f>HYPERLINK("https://kokusho.nijl.ac.jp/biblio/100253382/44")</f>
        <v>https://kokusho.nijl.ac.jp/biblio/100253382/44</v>
      </c>
    </row>
    <row r="36" spans="1:3" x14ac:dyDescent="0.4">
      <c r="A36" s="2" t="s">
        <v>34</v>
      </c>
      <c r="B36" s="2">
        <v>45</v>
      </c>
      <c r="C36" s="2" t="str">
        <f>HYPERLINK("https://kokusho.nijl.ac.jp/biblio/100253382/45")</f>
        <v>https://kokusho.nijl.ac.jp/biblio/100253382/45</v>
      </c>
    </row>
    <row r="37" spans="1:3" x14ac:dyDescent="0.4">
      <c r="A37" s="2" t="s">
        <v>35</v>
      </c>
      <c r="B37" s="2">
        <v>45</v>
      </c>
      <c r="C37" s="2" t="str">
        <f>HYPERLINK("https://kokusho.nijl.ac.jp/biblio/100253382/45")</f>
        <v>https://kokusho.nijl.ac.jp/biblio/100253382/45</v>
      </c>
    </row>
    <row r="38" spans="1:3" x14ac:dyDescent="0.4">
      <c r="A38" s="2" t="s">
        <v>36</v>
      </c>
      <c r="B38" s="2">
        <v>45</v>
      </c>
      <c r="C38" s="2" t="str">
        <f>HYPERLINK("https://kokusho.nijl.ac.jp/biblio/100253382/45")</f>
        <v>https://kokusho.nijl.ac.jp/biblio/100253382/45</v>
      </c>
    </row>
    <row r="39" spans="1:3" x14ac:dyDescent="0.4">
      <c r="A39" s="2" t="s">
        <v>37</v>
      </c>
      <c r="B39" s="2">
        <v>47</v>
      </c>
      <c r="C39" s="2" t="str">
        <f>HYPERLINK("https://kokusho.nijl.ac.jp/biblio/100253382/47")</f>
        <v>https://kokusho.nijl.ac.jp/biblio/100253382/47</v>
      </c>
    </row>
    <row r="40" spans="1:3" x14ac:dyDescent="0.4">
      <c r="A40" s="2" t="s">
        <v>38</v>
      </c>
      <c r="B40" s="2">
        <v>47</v>
      </c>
      <c r="C40" s="2" t="str">
        <f>HYPERLINK("https://kokusho.nijl.ac.jp/biblio/100253382/47")</f>
        <v>https://kokusho.nijl.ac.jp/biblio/100253382/47</v>
      </c>
    </row>
    <row r="41" spans="1:3" x14ac:dyDescent="0.4">
      <c r="A41" s="2" t="s">
        <v>39</v>
      </c>
      <c r="B41" s="2">
        <v>47</v>
      </c>
      <c r="C41" s="2" t="str">
        <f>HYPERLINK("https://kokusho.nijl.ac.jp/biblio/100253382/47")</f>
        <v>https://kokusho.nijl.ac.jp/biblio/100253382/47</v>
      </c>
    </row>
    <row r="42" spans="1:3" x14ac:dyDescent="0.4">
      <c r="A42" s="2" t="s">
        <v>40</v>
      </c>
      <c r="B42" s="2">
        <v>48</v>
      </c>
      <c r="C42" s="2" t="str">
        <f>HYPERLINK("https://kokusho.nijl.ac.jp/biblio/100253382/48")</f>
        <v>https://kokusho.nijl.ac.jp/biblio/100253382/48</v>
      </c>
    </row>
    <row r="43" spans="1:3" x14ac:dyDescent="0.4">
      <c r="A43" s="2" t="s">
        <v>41</v>
      </c>
      <c r="B43" s="2">
        <v>48</v>
      </c>
      <c r="C43" s="2" t="str">
        <f>HYPERLINK("https://kokusho.nijl.ac.jp/biblio/100253382/48")</f>
        <v>https://kokusho.nijl.ac.jp/biblio/100253382/48</v>
      </c>
    </row>
    <row r="44" spans="1:3" x14ac:dyDescent="0.4">
      <c r="A44" s="2" t="s">
        <v>42</v>
      </c>
      <c r="B44" s="2">
        <v>48</v>
      </c>
      <c r="C44" s="2" t="str">
        <f>HYPERLINK("https://kokusho.nijl.ac.jp/biblio/100253382/48")</f>
        <v>https://kokusho.nijl.ac.jp/biblio/100253382/48</v>
      </c>
    </row>
    <row r="45" spans="1:3" x14ac:dyDescent="0.4">
      <c r="A45" s="2" t="s">
        <v>43</v>
      </c>
      <c r="B45" s="2">
        <v>49</v>
      </c>
      <c r="C45" s="2" t="str">
        <f>HYPERLINK("https://kokusho.nijl.ac.jp/biblio/100253382/49")</f>
        <v>https://kokusho.nijl.ac.jp/biblio/100253382/49</v>
      </c>
    </row>
    <row r="46" spans="1:3" x14ac:dyDescent="0.4">
      <c r="A46" s="2" t="s">
        <v>44</v>
      </c>
      <c r="B46" s="2">
        <v>49</v>
      </c>
      <c r="C46" s="2" t="str">
        <f>HYPERLINK("https://kokusho.nijl.ac.jp/biblio/100253382/49")</f>
        <v>https://kokusho.nijl.ac.jp/biblio/100253382/49</v>
      </c>
    </row>
    <row r="47" spans="1:3" x14ac:dyDescent="0.4">
      <c r="A47" s="2" t="s">
        <v>45</v>
      </c>
      <c r="B47" s="2">
        <v>50</v>
      </c>
      <c r="C47" s="2" t="str">
        <f>HYPERLINK("https://kokusho.nijl.ac.jp/biblio/100253382/50")</f>
        <v>https://kokusho.nijl.ac.jp/biblio/100253382/50</v>
      </c>
    </row>
    <row r="48" spans="1:3" x14ac:dyDescent="0.4">
      <c r="A48" s="2" t="s">
        <v>46</v>
      </c>
      <c r="B48" s="2">
        <v>51</v>
      </c>
      <c r="C48" s="2" t="str">
        <f>HYPERLINK("https://kokusho.nijl.ac.jp/biblio/100253382/51")</f>
        <v>https://kokusho.nijl.ac.jp/biblio/100253382/51</v>
      </c>
    </row>
    <row r="49" spans="1:3" x14ac:dyDescent="0.4">
      <c r="A49" s="2" t="s">
        <v>47</v>
      </c>
      <c r="B49" s="2">
        <v>51</v>
      </c>
      <c r="C49" s="2" t="str">
        <f>HYPERLINK("https://kokusho.nijl.ac.jp/biblio/100253382/51")</f>
        <v>https://kokusho.nijl.ac.jp/biblio/100253382/51</v>
      </c>
    </row>
    <row r="50" spans="1:3" x14ac:dyDescent="0.4">
      <c r="A50" s="2" t="s">
        <v>48</v>
      </c>
      <c r="B50" s="2">
        <v>51</v>
      </c>
      <c r="C50" s="2" t="str">
        <f>HYPERLINK("https://kokusho.nijl.ac.jp/biblio/100253382/51")</f>
        <v>https://kokusho.nijl.ac.jp/biblio/100253382/51</v>
      </c>
    </row>
    <row r="51" spans="1:3" x14ac:dyDescent="0.4">
      <c r="A51" s="2" t="s">
        <v>49</v>
      </c>
      <c r="B51" s="2">
        <v>51</v>
      </c>
      <c r="C51" s="2" t="str">
        <f>HYPERLINK("https://kokusho.nijl.ac.jp/biblio/100253382/51")</f>
        <v>https://kokusho.nijl.ac.jp/biblio/100253382/51</v>
      </c>
    </row>
    <row r="52" spans="1:3" x14ac:dyDescent="0.4">
      <c r="A52" s="2" t="s">
        <v>50</v>
      </c>
      <c r="B52" s="2">
        <v>51</v>
      </c>
      <c r="C52" s="2" t="str">
        <f>HYPERLINK("https://kokusho.nijl.ac.jp/biblio/100253382/51")</f>
        <v>https://kokusho.nijl.ac.jp/biblio/100253382/51</v>
      </c>
    </row>
    <row r="53" spans="1:3" x14ac:dyDescent="0.4">
      <c r="A53" s="2" t="s">
        <v>51</v>
      </c>
      <c r="B53" s="2">
        <v>52</v>
      </c>
      <c r="C53" s="2" t="str">
        <f>HYPERLINK("https://kokusho.nijl.ac.jp/biblio/100253382/52")</f>
        <v>https://kokusho.nijl.ac.jp/biblio/100253382/52</v>
      </c>
    </row>
    <row r="54" spans="1:3" x14ac:dyDescent="0.4">
      <c r="A54" s="2" t="s">
        <v>52</v>
      </c>
      <c r="B54" s="2">
        <v>52</v>
      </c>
      <c r="C54" s="2" t="str">
        <f>HYPERLINK("https://kokusho.nijl.ac.jp/biblio/100253382/52")</f>
        <v>https://kokusho.nijl.ac.jp/biblio/100253382/52</v>
      </c>
    </row>
    <row r="55" spans="1:3" x14ac:dyDescent="0.4">
      <c r="A55" s="2" t="s">
        <v>53</v>
      </c>
      <c r="B55" s="2">
        <v>52</v>
      </c>
      <c r="C55" s="2" t="str">
        <f>HYPERLINK("https://kokusho.nijl.ac.jp/biblio/100253382/52")</f>
        <v>https://kokusho.nijl.ac.jp/biblio/100253382/52</v>
      </c>
    </row>
    <row r="56" spans="1:3" x14ac:dyDescent="0.4">
      <c r="A56" s="2" t="s">
        <v>54</v>
      </c>
      <c r="B56" s="2">
        <v>52</v>
      </c>
      <c r="C56" s="2" t="str">
        <f>HYPERLINK("https://kokusho.nijl.ac.jp/biblio/100253382/52")</f>
        <v>https://kokusho.nijl.ac.jp/biblio/100253382/52</v>
      </c>
    </row>
    <row r="57" spans="1:3" x14ac:dyDescent="0.4">
      <c r="A57" s="2" t="s">
        <v>55</v>
      </c>
      <c r="B57" s="2">
        <v>53</v>
      </c>
      <c r="C57" s="2" t="str">
        <f>HYPERLINK("https://kokusho.nijl.ac.jp/biblio/100253382/53")</f>
        <v>https://kokusho.nijl.ac.jp/biblio/100253382/53</v>
      </c>
    </row>
    <row r="58" spans="1:3" x14ac:dyDescent="0.4">
      <c r="A58" s="2" t="s">
        <v>56</v>
      </c>
      <c r="B58" s="2">
        <v>53</v>
      </c>
      <c r="C58" s="2" t="str">
        <f>HYPERLINK("https://kokusho.nijl.ac.jp/biblio/100253382/53")</f>
        <v>https://kokusho.nijl.ac.jp/biblio/100253382/53</v>
      </c>
    </row>
    <row r="59" spans="1:3" x14ac:dyDescent="0.4">
      <c r="A59" s="2" t="s">
        <v>57</v>
      </c>
      <c r="B59" s="2">
        <v>53</v>
      </c>
      <c r="C59" s="2" t="str">
        <f>HYPERLINK("https://kokusho.nijl.ac.jp/biblio/100253382/53")</f>
        <v>https://kokusho.nijl.ac.jp/biblio/100253382/53</v>
      </c>
    </row>
    <row r="60" spans="1:3" x14ac:dyDescent="0.4">
      <c r="A60" s="2" t="s">
        <v>58</v>
      </c>
      <c r="B60" s="2">
        <v>54</v>
      </c>
      <c r="C60" s="2" t="str">
        <f>HYPERLINK("https://kokusho.nijl.ac.jp/biblio/100253382/54")</f>
        <v>https://kokusho.nijl.ac.jp/biblio/100253382/54</v>
      </c>
    </row>
    <row r="61" spans="1:3" x14ac:dyDescent="0.4">
      <c r="A61" s="2" t="s">
        <v>59</v>
      </c>
      <c r="B61" s="2">
        <v>54</v>
      </c>
      <c r="C61" s="2" t="str">
        <f>HYPERLINK("https://kokusho.nijl.ac.jp/biblio/100253382/54")</f>
        <v>https://kokusho.nijl.ac.jp/biblio/100253382/54</v>
      </c>
    </row>
    <row r="62" spans="1:3" x14ac:dyDescent="0.4">
      <c r="A62" s="2" t="s">
        <v>60</v>
      </c>
      <c r="B62" s="2">
        <v>55</v>
      </c>
      <c r="C62" s="2" t="str">
        <f>HYPERLINK("https://kokusho.nijl.ac.jp/biblio/100253382/55")</f>
        <v>https://kokusho.nijl.ac.jp/biblio/100253382/55</v>
      </c>
    </row>
    <row r="63" spans="1:3" x14ac:dyDescent="0.4">
      <c r="A63" s="2" t="s">
        <v>61</v>
      </c>
      <c r="B63" s="2">
        <v>55</v>
      </c>
      <c r="C63" s="2" t="str">
        <f>HYPERLINK("https://kokusho.nijl.ac.jp/biblio/100253382/55")</f>
        <v>https://kokusho.nijl.ac.jp/biblio/100253382/55</v>
      </c>
    </row>
    <row r="64" spans="1:3" x14ac:dyDescent="0.4">
      <c r="A64" s="2" t="s">
        <v>62</v>
      </c>
      <c r="B64" s="2">
        <v>56</v>
      </c>
      <c r="C64" s="2" t="str">
        <f>HYPERLINK("https://kokusho.nijl.ac.jp/biblio/100253382/56")</f>
        <v>https://kokusho.nijl.ac.jp/biblio/100253382/56</v>
      </c>
    </row>
    <row r="65" spans="1:3" x14ac:dyDescent="0.4">
      <c r="A65" s="2" t="s">
        <v>63</v>
      </c>
      <c r="B65" s="2">
        <v>56</v>
      </c>
      <c r="C65" s="2" t="str">
        <f>HYPERLINK("https://kokusho.nijl.ac.jp/biblio/100253382/56")</f>
        <v>https://kokusho.nijl.ac.jp/biblio/100253382/56</v>
      </c>
    </row>
    <row r="66" spans="1:3" x14ac:dyDescent="0.4">
      <c r="A66" s="2" t="s">
        <v>64</v>
      </c>
      <c r="B66" s="2">
        <v>56</v>
      </c>
      <c r="C66" s="2" t="str">
        <f>HYPERLINK("https://kokusho.nijl.ac.jp/biblio/100253382/56")</f>
        <v>https://kokusho.nijl.ac.jp/biblio/100253382/56</v>
      </c>
    </row>
    <row r="67" spans="1:3" x14ac:dyDescent="0.4">
      <c r="A67" s="2" t="s">
        <v>65</v>
      </c>
      <c r="B67" s="2">
        <v>57</v>
      </c>
      <c r="C67" s="2" t="str">
        <f>HYPERLINK("https://kokusho.nijl.ac.jp/biblio/100253382/57")</f>
        <v>https://kokusho.nijl.ac.jp/biblio/100253382/57</v>
      </c>
    </row>
    <row r="68" spans="1:3" x14ac:dyDescent="0.4">
      <c r="A68" s="2" t="s">
        <v>66</v>
      </c>
      <c r="B68" s="2">
        <v>57</v>
      </c>
      <c r="C68" s="2" t="str">
        <f>HYPERLINK("https://kokusho.nijl.ac.jp/biblio/100253382/57")</f>
        <v>https://kokusho.nijl.ac.jp/biblio/100253382/57</v>
      </c>
    </row>
    <row r="69" spans="1:3" x14ac:dyDescent="0.4">
      <c r="A69" s="2" t="s">
        <v>67</v>
      </c>
      <c r="B69" s="2">
        <v>57</v>
      </c>
      <c r="C69" s="2" t="str">
        <f>HYPERLINK("https://kokusho.nijl.ac.jp/biblio/100253382/57")</f>
        <v>https://kokusho.nijl.ac.jp/biblio/100253382/57</v>
      </c>
    </row>
    <row r="70" spans="1:3" x14ac:dyDescent="0.4">
      <c r="A70" s="2" t="s">
        <v>68</v>
      </c>
      <c r="B70" s="2">
        <v>57</v>
      </c>
      <c r="C70" s="2" t="str">
        <f>HYPERLINK("https://kokusho.nijl.ac.jp/biblio/100253382/57")</f>
        <v>https://kokusho.nijl.ac.jp/biblio/100253382/57</v>
      </c>
    </row>
    <row r="71" spans="1:3" x14ac:dyDescent="0.4">
      <c r="A71" s="2" t="s">
        <v>69</v>
      </c>
      <c r="B71" s="2">
        <v>58</v>
      </c>
      <c r="C71" s="2" t="str">
        <f>HYPERLINK("https://kokusho.nijl.ac.jp/biblio/100253382/58")</f>
        <v>https://kokusho.nijl.ac.jp/biblio/100253382/58</v>
      </c>
    </row>
    <row r="72" spans="1:3" x14ac:dyDescent="0.4">
      <c r="A72" s="2" t="s">
        <v>70</v>
      </c>
      <c r="B72" s="2">
        <v>58</v>
      </c>
      <c r="C72" s="2" t="str">
        <f>HYPERLINK("https://kokusho.nijl.ac.jp/biblio/100253382/58")</f>
        <v>https://kokusho.nijl.ac.jp/biblio/100253382/58</v>
      </c>
    </row>
    <row r="73" spans="1:3" x14ac:dyDescent="0.4">
      <c r="A73" s="2" t="s">
        <v>71</v>
      </c>
      <c r="B73" s="2">
        <v>58</v>
      </c>
      <c r="C73" s="2" t="str">
        <f>HYPERLINK("https://kokusho.nijl.ac.jp/biblio/100253382/58")</f>
        <v>https://kokusho.nijl.ac.jp/biblio/100253382/58</v>
      </c>
    </row>
    <row r="74" spans="1:3" x14ac:dyDescent="0.4">
      <c r="A74" s="2" t="s">
        <v>72</v>
      </c>
      <c r="B74" s="2">
        <v>59</v>
      </c>
      <c r="C74" s="2" t="str">
        <f>HYPERLINK("https://kokusho.nijl.ac.jp/biblio/100253382/59")</f>
        <v>https://kokusho.nijl.ac.jp/biblio/100253382/59</v>
      </c>
    </row>
    <row r="75" spans="1:3" x14ac:dyDescent="0.4">
      <c r="A75" s="2" t="s">
        <v>73</v>
      </c>
      <c r="B75" s="2">
        <v>59</v>
      </c>
      <c r="C75" s="2" t="str">
        <f>HYPERLINK("https://kokusho.nijl.ac.jp/biblio/100253382/59")</f>
        <v>https://kokusho.nijl.ac.jp/biblio/100253382/59</v>
      </c>
    </row>
    <row r="76" spans="1:3" x14ac:dyDescent="0.4">
      <c r="A76" s="2" t="s">
        <v>74</v>
      </c>
      <c r="B76" s="2">
        <v>60</v>
      </c>
      <c r="C76" s="2" t="str">
        <f>HYPERLINK("https://kokusho.nijl.ac.jp/biblio/100253382/60")</f>
        <v>https://kokusho.nijl.ac.jp/biblio/100253382/60</v>
      </c>
    </row>
    <row r="77" spans="1:3" x14ac:dyDescent="0.4">
      <c r="A77" s="2" t="s">
        <v>75</v>
      </c>
      <c r="B77" s="2">
        <v>60</v>
      </c>
      <c r="C77" s="2" t="str">
        <f>HYPERLINK("https://kokusho.nijl.ac.jp/biblio/100253382/60")</f>
        <v>https://kokusho.nijl.ac.jp/biblio/100253382/60</v>
      </c>
    </row>
    <row r="78" spans="1:3" x14ac:dyDescent="0.4">
      <c r="A78" s="2" t="s">
        <v>76</v>
      </c>
      <c r="B78" s="2">
        <v>60</v>
      </c>
      <c r="C78" s="2" t="str">
        <f>HYPERLINK("https://kokusho.nijl.ac.jp/biblio/100253382/60")</f>
        <v>https://kokusho.nijl.ac.jp/biblio/100253382/60</v>
      </c>
    </row>
    <row r="79" spans="1:3" x14ac:dyDescent="0.4">
      <c r="A79" s="2" t="s">
        <v>77</v>
      </c>
      <c r="B79" s="2">
        <v>61</v>
      </c>
      <c r="C79" s="2" t="str">
        <f>HYPERLINK("https://kokusho.nijl.ac.jp/biblio/100253382/61")</f>
        <v>https://kokusho.nijl.ac.jp/biblio/100253382/61</v>
      </c>
    </row>
    <row r="80" spans="1:3" x14ac:dyDescent="0.4">
      <c r="A80" s="2" t="s">
        <v>78</v>
      </c>
      <c r="B80" s="2">
        <v>62</v>
      </c>
      <c r="C80" s="2" t="str">
        <f>HYPERLINK("https://kokusho.nijl.ac.jp/biblio/100253382/62")</f>
        <v>https://kokusho.nijl.ac.jp/biblio/100253382/62</v>
      </c>
    </row>
    <row r="81" spans="1:3" x14ac:dyDescent="0.4">
      <c r="A81" s="2" t="s">
        <v>79</v>
      </c>
      <c r="B81" s="2">
        <v>62</v>
      </c>
      <c r="C81" s="2" t="str">
        <f>HYPERLINK("https://kokusho.nijl.ac.jp/biblio/100253382/62")</f>
        <v>https://kokusho.nijl.ac.jp/biblio/100253382/62</v>
      </c>
    </row>
    <row r="82" spans="1:3" x14ac:dyDescent="0.4">
      <c r="A82" s="2" t="s">
        <v>80</v>
      </c>
      <c r="B82" s="2">
        <v>62</v>
      </c>
      <c r="C82" s="2" t="str">
        <f>HYPERLINK("https://kokusho.nijl.ac.jp/biblio/100253382/62")</f>
        <v>https://kokusho.nijl.ac.jp/biblio/100253382/62</v>
      </c>
    </row>
    <row r="83" spans="1:3" x14ac:dyDescent="0.4">
      <c r="A83" s="2" t="s">
        <v>81</v>
      </c>
      <c r="B83" s="2">
        <v>63</v>
      </c>
      <c r="C83" s="2" t="str">
        <f>HYPERLINK("https://kokusho.nijl.ac.jp/biblio/100253382/63")</f>
        <v>https://kokusho.nijl.ac.jp/biblio/100253382/63</v>
      </c>
    </row>
    <row r="84" spans="1:3" x14ac:dyDescent="0.4">
      <c r="A84" s="2" t="s">
        <v>82</v>
      </c>
      <c r="B84" s="2">
        <v>63</v>
      </c>
      <c r="C84" s="2" t="str">
        <f>HYPERLINK("https://kokusho.nijl.ac.jp/biblio/100253382/63")</f>
        <v>https://kokusho.nijl.ac.jp/biblio/100253382/63</v>
      </c>
    </row>
    <row r="85" spans="1:3" x14ac:dyDescent="0.4">
      <c r="A85" s="2" t="s">
        <v>83</v>
      </c>
      <c r="B85" s="2">
        <v>63</v>
      </c>
      <c r="C85" s="2" t="str">
        <f>HYPERLINK("https://kokusho.nijl.ac.jp/biblio/100253382/63")</f>
        <v>https://kokusho.nijl.ac.jp/biblio/100253382/63</v>
      </c>
    </row>
    <row r="86" spans="1:3" x14ac:dyDescent="0.4">
      <c r="A86" s="2" t="s">
        <v>84</v>
      </c>
      <c r="B86" s="2">
        <v>63</v>
      </c>
      <c r="C86" s="2" t="str">
        <f>HYPERLINK("https://kokusho.nijl.ac.jp/biblio/100253382/63")</f>
        <v>https://kokusho.nijl.ac.jp/biblio/100253382/63</v>
      </c>
    </row>
    <row r="87" spans="1:3" x14ac:dyDescent="0.4">
      <c r="A87" s="2" t="s">
        <v>85</v>
      </c>
      <c r="B87" s="2">
        <v>64</v>
      </c>
      <c r="C87" s="2" t="str">
        <f>HYPERLINK("https://kokusho.nijl.ac.jp/biblio/100253382/64")</f>
        <v>https://kokusho.nijl.ac.jp/biblio/100253382/64</v>
      </c>
    </row>
    <row r="88" spans="1:3" x14ac:dyDescent="0.4">
      <c r="A88" s="2" t="s">
        <v>86</v>
      </c>
      <c r="B88" s="2">
        <v>64</v>
      </c>
      <c r="C88" s="2" t="str">
        <f>HYPERLINK("https://kokusho.nijl.ac.jp/biblio/100253382/64")</f>
        <v>https://kokusho.nijl.ac.jp/biblio/100253382/64</v>
      </c>
    </row>
    <row r="89" spans="1:3" x14ac:dyDescent="0.4">
      <c r="A89" s="2" t="s">
        <v>87</v>
      </c>
      <c r="B89" s="2">
        <v>67</v>
      </c>
      <c r="C89" s="2" t="str">
        <f>HYPERLINK("https://kokusho.nijl.ac.jp/biblio/100253382/67")</f>
        <v>https://kokusho.nijl.ac.jp/biblio/100253382/67</v>
      </c>
    </row>
    <row r="90" spans="1:3" x14ac:dyDescent="0.4">
      <c r="A90" s="3" t="s">
        <v>88</v>
      </c>
      <c r="B90" s="2">
        <v>70</v>
      </c>
      <c r="C90" s="2" t="str">
        <f>HYPERLINK("https://kokusho.nijl.ac.jp/biblio/100253382/70")</f>
        <v>https://kokusho.nijl.ac.jp/biblio/100253382/70</v>
      </c>
    </row>
    <row r="91" spans="1:3" x14ac:dyDescent="0.4">
      <c r="A91" s="3" t="s">
        <v>89</v>
      </c>
      <c r="B91" s="2">
        <v>70</v>
      </c>
      <c r="C91" s="2" t="str">
        <f>HYPERLINK("https://kokusho.nijl.ac.jp/biblio/100253382/70")</f>
        <v>https://kokusho.nijl.ac.jp/biblio/100253382/70</v>
      </c>
    </row>
    <row r="92" spans="1:3" x14ac:dyDescent="0.4">
      <c r="A92" s="2" t="s">
        <v>90</v>
      </c>
      <c r="B92" s="2">
        <v>70</v>
      </c>
      <c r="C92" s="2" t="str">
        <f>HYPERLINK("https://kokusho.nijl.ac.jp/biblio/100253382/70")</f>
        <v>https://kokusho.nijl.ac.jp/biblio/100253382/70</v>
      </c>
    </row>
    <row r="93" spans="1:3" x14ac:dyDescent="0.4">
      <c r="A93" s="2" t="s">
        <v>91</v>
      </c>
      <c r="B93" s="2">
        <v>71</v>
      </c>
      <c r="C93" s="2" t="str">
        <f>HYPERLINK("https://kokusho.nijl.ac.jp/biblio/100253382/71")</f>
        <v>https://kokusho.nijl.ac.jp/biblio/100253382/71</v>
      </c>
    </row>
    <row r="94" spans="1:3" x14ac:dyDescent="0.4">
      <c r="A94" s="2" t="s">
        <v>92</v>
      </c>
      <c r="B94" s="2">
        <v>72</v>
      </c>
      <c r="C94" s="2" t="str">
        <f>HYPERLINK("https://kokusho.nijl.ac.jp/biblio/100253382/72")</f>
        <v>https://kokusho.nijl.ac.jp/biblio/100253382/72</v>
      </c>
    </row>
    <row r="95" spans="1:3" x14ac:dyDescent="0.4">
      <c r="A95" s="2" t="s">
        <v>93</v>
      </c>
      <c r="B95" s="2">
        <v>73</v>
      </c>
      <c r="C95" s="2" t="str">
        <f>HYPERLINK("https://kokusho.nijl.ac.jp/biblio/100253382/73")</f>
        <v>https://kokusho.nijl.ac.jp/biblio/100253382/73</v>
      </c>
    </row>
    <row r="96" spans="1:3" x14ac:dyDescent="0.4">
      <c r="A96" s="2" t="s">
        <v>94</v>
      </c>
      <c r="B96" s="2">
        <v>74</v>
      </c>
      <c r="C96" s="2" t="str">
        <f>HYPERLINK("https://kokusho.nijl.ac.jp/biblio/100253382/74")</f>
        <v>https://kokusho.nijl.ac.jp/biblio/100253382/74</v>
      </c>
    </row>
    <row r="97" spans="1:3" x14ac:dyDescent="0.4">
      <c r="A97" s="2" t="s">
        <v>95</v>
      </c>
      <c r="B97" s="2">
        <v>76</v>
      </c>
      <c r="C97" s="2" t="str">
        <f>HYPERLINK("https://kokusho.nijl.ac.jp/biblio/100253382/76")</f>
        <v>https://kokusho.nijl.ac.jp/biblio/100253382/76</v>
      </c>
    </row>
    <row r="98" spans="1:3" x14ac:dyDescent="0.4">
      <c r="A98" s="2" t="s">
        <v>96</v>
      </c>
      <c r="B98" s="2">
        <v>76</v>
      </c>
      <c r="C98" s="2" t="str">
        <f>HYPERLINK("https://kokusho.nijl.ac.jp/biblio/100253382/76")</f>
        <v>https://kokusho.nijl.ac.jp/biblio/100253382/76</v>
      </c>
    </row>
    <row r="99" spans="1:3" x14ac:dyDescent="0.4">
      <c r="A99" s="2" t="s">
        <v>97</v>
      </c>
      <c r="B99" s="2">
        <v>76</v>
      </c>
      <c r="C99" s="2" t="str">
        <f>HYPERLINK("https://kokusho.nijl.ac.jp/biblio/100253382/76")</f>
        <v>https://kokusho.nijl.ac.jp/biblio/100253382/76</v>
      </c>
    </row>
    <row r="100" spans="1:3" x14ac:dyDescent="0.4">
      <c r="A100" s="2" t="s">
        <v>98</v>
      </c>
      <c r="B100" s="2">
        <v>77</v>
      </c>
      <c r="C100" s="2" t="str">
        <f>HYPERLINK("https://kokusho.nijl.ac.jp/biblio/100253382/77")</f>
        <v>https://kokusho.nijl.ac.jp/biblio/100253382/77</v>
      </c>
    </row>
    <row r="101" spans="1:3" x14ac:dyDescent="0.4">
      <c r="A101" s="2" t="s">
        <v>99</v>
      </c>
      <c r="B101" s="2">
        <v>78</v>
      </c>
      <c r="C101" s="2" t="str">
        <f>HYPERLINK("https://kokusho.nijl.ac.jp/biblio/100253382/78")</f>
        <v>https://kokusho.nijl.ac.jp/biblio/100253382/78</v>
      </c>
    </row>
    <row r="102" spans="1:3" x14ac:dyDescent="0.4">
      <c r="A102" s="2" t="s">
        <v>100</v>
      </c>
      <c r="B102" s="2">
        <v>78</v>
      </c>
      <c r="C102" s="2" t="str">
        <f>HYPERLINK("https://kokusho.nijl.ac.jp/biblio/100253382/78")</f>
        <v>https://kokusho.nijl.ac.jp/biblio/100253382/78</v>
      </c>
    </row>
    <row r="103" spans="1:3" x14ac:dyDescent="0.4">
      <c r="A103" s="2" t="s">
        <v>101</v>
      </c>
      <c r="B103" s="2">
        <v>78</v>
      </c>
      <c r="C103" s="2" t="str">
        <f>HYPERLINK("https://kokusho.nijl.ac.jp/biblio/100253382/78")</f>
        <v>https://kokusho.nijl.ac.jp/biblio/100253382/78</v>
      </c>
    </row>
    <row r="104" spans="1:3" x14ac:dyDescent="0.4">
      <c r="A104" s="2" t="s">
        <v>102</v>
      </c>
      <c r="B104" s="2">
        <v>79</v>
      </c>
      <c r="C104" s="2" t="str">
        <f>HYPERLINK("https://kokusho.nijl.ac.jp/biblio/100253382/79")</f>
        <v>https://kokusho.nijl.ac.jp/biblio/100253382/79</v>
      </c>
    </row>
    <row r="105" spans="1:3" x14ac:dyDescent="0.4">
      <c r="A105" s="2" t="s">
        <v>103</v>
      </c>
      <c r="B105" s="2">
        <v>79</v>
      </c>
      <c r="C105" s="2" t="str">
        <f>HYPERLINK("https://kokusho.nijl.ac.jp/biblio/100253382/79")</f>
        <v>https://kokusho.nijl.ac.jp/biblio/100253382/79</v>
      </c>
    </row>
    <row r="106" spans="1:3" x14ac:dyDescent="0.4">
      <c r="A106" s="2" t="s">
        <v>104</v>
      </c>
      <c r="B106" s="2">
        <v>79</v>
      </c>
      <c r="C106" s="2" t="str">
        <f>HYPERLINK("https://kokusho.nijl.ac.jp/biblio/100253382/79")</f>
        <v>https://kokusho.nijl.ac.jp/biblio/100253382/79</v>
      </c>
    </row>
    <row r="107" spans="1:3" x14ac:dyDescent="0.4">
      <c r="A107" s="2" t="s">
        <v>105</v>
      </c>
      <c r="B107" s="2">
        <v>79</v>
      </c>
      <c r="C107" s="2" t="str">
        <f>HYPERLINK("https://kokusho.nijl.ac.jp/biblio/100253382/79")</f>
        <v>https://kokusho.nijl.ac.jp/biblio/100253382/79</v>
      </c>
    </row>
    <row r="108" spans="1:3" x14ac:dyDescent="0.4">
      <c r="A108" s="2" t="s">
        <v>106</v>
      </c>
      <c r="B108" s="2">
        <v>80</v>
      </c>
      <c r="C108" s="2" t="str">
        <f>HYPERLINK("https://kokusho.nijl.ac.jp/biblio/100253382/80")</f>
        <v>https://kokusho.nijl.ac.jp/biblio/100253382/80</v>
      </c>
    </row>
    <row r="109" spans="1:3" x14ac:dyDescent="0.4">
      <c r="A109" s="2" t="s">
        <v>107</v>
      </c>
      <c r="B109" s="2">
        <v>80</v>
      </c>
      <c r="C109" s="2" t="str">
        <f>HYPERLINK("https://kokusho.nijl.ac.jp/biblio/100253382/80")</f>
        <v>https://kokusho.nijl.ac.jp/biblio/100253382/80</v>
      </c>
    </row>
    <row r="110" spans="1:3" x14ac:dyDescent="0.4">
      <c r="A110" s="2" t="s">
        <v>108</v>
      </c>
      <c r="B110" s="2">
        <v>80</v>
      </c>
      <c r="C110" s="2" t="str">
        <f>HYPERLINK("https://kokusho.nijl.ac.jp/biblio/100253382/80")</f>
        <v>https://kokusho.nijl.ac.jp/biblio/100253382/80</v>
      </c>
    </row>
    <row r="111" spans="1:3" x14ac:dyDescent="0.4">
      <c r="A111" s="2" t="s">
        <v>109</v>
      </c>
      <c r="B111" s="2">
        <v>81</v>
      </c>
      <c r="C111" s="2" t="str">
        <f>HYPERLINK("https://kokusho.nijl.ac.jp/biblio/100253382/81")</f>
        <v>https://kokusho.nijl.ac.jp/biblio/100253382/81</v>
      </c>
    </row>
    <row r="112" spans="1:3" x14ac:dyDescent="0.4">
      <c r="A112" s="2" t="s">
        <v>110</v>
      </c>
      <c r="B112" s="2">
        <v>81</v>
      </c>
      <c r="C112" s="2" t="str">
        <f>HYPERLINK("https://kokusho.nijl.ac.jp/biblio/100253382/81")</f>
        <v>https://kokusho.nijl.ac.jp/biblio/100253382/81</v>
      </c>
    </row>
    <row r="113" spans="1:3" x14ac:dyDescent="0.4">
      <c r="A113" s="2" t="s">
        <v>111</v>
      </c>
      <c r="B113" s="2">
        <v>82</v>
      </c>
      <c r="C113" s="2" t="str">
        <f>HYPERLINK("https://kokusho.nijl.ac.jp/biblio/100253382/82")</f>
        <v>https://kokusho.nijl.ac.jp/biblio/100253382/82</v>
      </c>
    </row>
    <row r="114" spans="1:3" x14ac:dyDescent="0.4">
      <c r="A114" s="2" t="s">
        <v>112</v>
      </c>
      <c r="B114" s="2">
        <v>82</v>
      </c>
      <c r="C114" s="2" t="str">
        <f>HYPERLINK("https://kokusho.nijl.ac.jp/biblio/100253382/82")</f>
        <v>https://kokusho.nijl.ac.jp/biblio/100253382/82</v>
      </c>
    </row>
    <row r="115" spans="1:3" x14ac:dyDescent="0.4">
      <c r="A115" s="2" t="s">
        <v>113</v>
      </c>
      <c r="B115" s="2">
        <v>82</v>
      </c>
      <c r="C115" s="2" t="str">
        <f>HYPERLINK("https://kokusho.nijl.ac.jp/biblio/100253382/82")</f>
        <v>https://kokusho.nijl.ac.jp/biblio/100253382/82</v>
      </c>
    </row>
    <row r="116" spans="1:3" x14ac:dyDescent="0.4">
      <c r="A116" s="2" t="s">
        <v>114</v>
      </c>
      <c r="B116" s="2">
        <v>83</v>
      </c>
      <c r="C116" s="2" t="str">
        <f>HYPERLINK("https://kokusho.nijl.ac.jp/biblio/100253382/83")</f>
        <v>https://kokusho.nijl.ac.jp/biblio/100253382/83</v>
      </c>
    </row>
    <row r="117" spans="1:3" x14ac:dyDescent="0.4">
      <c r="A117" s="2" t="s">
        <v>115</v>
      </c>
      <c r="B117" s="2">
        <v>84</v>
      </c>
      <c r="C117" s="2" t="str">
        <f>HYPERLINK("https://kokusho.nijl.ac.jp/biblio/100253382/84")</f>
        <v>https://kokusho.nijl.ac.jp/biblio/100253382/84</v>
      </c>
    </row>
    <row r="118" spans="1:3" x14ac:dyDescent="0.4">
      <c r="A118" s="2" t="s">
        <v>116</v>
      </c>
      <c r="B118" s="2">
        <v>84</v>
      </c>
      <c r="C118" s="2" t="str">
        <f>HYPERLINK("https://kokusho.nijl.ac.jp/biblio/100253382/84")</f>
        <v>https://kokusho.nijl.ac.jp/biblio/100253382/84</v>
      </c>
    </row>
    <row r="119" spans="1:3" x14ac:dyDescent="0.4">
      <c r="A119" s="2" t="s">
        <v>117</v>
      </c>
      <c r="B119" s="2">
        <v>84</v>
      </c>
      <c r="C119" s="2" t="str">
        <f>HYPERLINK("https://kokusho.nijl.ac.jp/biblio/100253382/84")</f>
        <v>https://kokusho.nijl.ac.jp/biblio/100253382/84</v>
      </c>
    </row>
    <row r="120" spans="1:3" x14ac:dyDescent="0.4">
      <c r="A120" s="2" t="s">
        <v>118</v>
      </c>
      <c r="B120" s="2">
        <v>84</v>
      </c>
      <c r="C120" s="2" t="str">
        <f>HYPERLINK("https://kokusho.nijl.ac.jp/biblio/100253382/84")</f>
        <v>https://kokusho.nijl.ac.jp/biblio/100253382/84</v>
      </c>
    </row>
    <row r="121" spans="1:3" x14ac:dyDescent="0.4">
      <c r="A121" s="2" t="s">
        <v>119</v>
      </c>
      <c r="B121" s="2">
        <v>85</v>
      </c>
      <c r="C121" s="2" t="str">
        <f>HYPERLINK("https://kokusho.nijl.ac.jp/biblio/100253382/85")</f>
        <v>https://kokusho.nijl.ac.jp/biblio/100253382/85</v>
      </c>
    </row>
    <row r="122" spans="1:3" x14ac:dyDescent="0.4">
      <c r="A122" s="2" t="s">
        <v>120</v>
      </c>
      <c r="B122" s="2">
        <v>85</v>
      </c>
      <c r="C122" s="2" t="str">
        <f>HYPERLINK("https://kokusho.nijl.ac.jp/biblio/100253382/85")</f>
        <v>https://kokusho.nijl.ac.jp/biblio/100253382/85</v>
      </c>
    </row>
    <row r="123" spans="1:3" x14ac:dyDescent="0.4">
      <c r="A123" s="2" t="s">
        <v>121</v>
      </c>
      <c r="B123" s="2">
        <v>86</v>
      </c>
      <c r="C123" s="2" t="str">
        <f>HYPERLINK("https://kokusho.nijl.ac.jp/biblio/100253382/86")</f>
        <v>https://kokusho.nijl.ac.jp/biblio/100253382/86</v>
      </c>
    </row>
    <row r="124" spans="1:3" x14ac:dyDescent="0.4">
      <c r="A124" s="2" t="s">
        <v>122</v>
      </c>
      <c r="B124" s="2">
        <v>86</v>
      </c>
      <c r="C124" s="2" t="str">
        <f>HYPERLINK("https://kokusho.nijl.ac.jp/biblio/100253382/86")</f>
        <v>https://kokusho.nijl.ac.jp/biblio/100253382/86</v>
      </c>
    </row>
    <row r="125" spans="1:3" x14ac:dyDescent="0.4">
      <c r="A125" s="2" t="s">
        <v>123</v>
      </c>
      <c r="B125" s="2">
        <v>86</v>
      </c>
      <c r="C125" s="2" t="str">
        <f>HYPERLINK("https://kokusho.nijl.ac.jp/biblio/100253382/86")</f>
        <v>https://kokusho.nijl.ac.jp/biblio/100253382/86</v>
      </c>
    </row>
    <row r="126" spans="1:3" x14ac:dyDescent="0.4">
      <c r="A126" s="2" t="s">
        <v>124</v>
      </c>
      <c r="B126" s="2">
        <v>87</v>
      </c>
      <c r="C126" s="2" t="str">
        <f>HYPERLINK("https://kokusho.nijl.ac.jp/biblio/100253382/87")</f>
        <v>https://kokusho.nijl.ac.jp/biblio/100253382/87</v>
      </c>
    </row>
    <row r="127" spans="1:3" x14ac:dyDescent="0.4">
      <c r="A127" s="2" t="s">
        <v>125</v>
      </c>
      <c r="B127" s="2">
        <v>87</v>
      </c>
      <c r="C127" s="2" t="str">
        <f>HYPERLINK("https://kokusho.nijl.ac.jp/biblio/100253382/87")</f>
        <v>https://kokusho.nijl.ac.jp/biblio/100253382/87</v>
      </c>
    </row>
    <row r="128" spans="1:3" x14ac:dyDescent="0.4">
      <c r="A128" s="2" t="s">
        <v>126</v>
      </c>
      <c r="B128" s="2">
        <v>88</v>
      </c>
      <c r="C128" s="2" t="str">
        <f>HYPERLINK("https://kokusho.nijl.ac.jp/biblio/100253382/88")</f>
        <v>https://kokusho.nijl.ac.jp/biblio/100253382/88</v>
      </c>
    </row>
    <row r="129" spans="1:3" x14ac:dyDescent="0.4">
      <c r="A129" s="2" t="s">
        <v>127</v>
      </c>
      <c r="B129" s="2">
        <v>88</v>
      </c>
      <c r="C129" s="2" t="str">
        <f>HYPERLINK("https://kokusho.nijl.ac.jp/biblio/100253382/88")</f>
        <v>https://kokusho.nijl.ac.jp/biblio/100253382/88</v>
      </c>
    </row>
    <row r="130" spans="1:3" x14ac:dyDescent="0.4">
      <c r="A130" s="2" t="s">
        <v>128</v>
      </c>
      <c r="B130" s="2">
        <v>88</v>
      </c>
      <c r="C130" s="2" t="str">
        <f>HYPERLINK("https://kokusho.nijl.ac.jp/biblio/100253382/88")</f>
        <v>https://kokusho.nijl.ac.jp/biblio/100253382/88</v>
      </c>
    </row>
    <row r="131" spans="1:3" x14ac:dyDescent="0.4">
      <c r="A131" s="2" t="s">
        <v>129</v>
      </c>
      <c r="B131" s="2">
        <v>88</v>
      </c>
      <c r="C131" s="2" t="str">
        <f>HYPERLINK("https://kokusho.nijl.ac.jp/biblio/100253382/88")</f>
        <v>https://kokusho.nijl.ac.jp/biblio/100253382/88</v>
      </c>
    </row>
    <row r="132" spans="1:3" x14ac:dyDescent="0.4">
      <c r="A132" s="2" t="s">
        <v>130</v>
      </c>
      <c r="B132" s="2">
        <v>88</v>
      </c>
      <c r="C132" s="2" t="str">
        <f>HYPERLINK("https://kokusho.nijl.ac.jp/biblio/100253382/88")</f>
        <v>https://kokusho.nijl.ac.jp/biblio/100253382/88</v>
      </c>
    </row>
    <row r="133" spans="1:3" x14ac:dyDescent="0.4">
      <c r="A133" s="2" t="s">
        <v>131</v>
      </c>
      <c r="B133" s="2">
        <v>89</v>
      </c>
      <c r="C133" s="2" t="str">
        <f>HYPERLINK("https://kokusho.nijl.ac.jp/biblio/100253382/89")</f>
        <v>https://kokusho.nijl.ac.jp/biblio/100253382/89</v>
      </c>
    </row>
    <row r="134" spans="1:3" x14ac:dyDescent="0.4">
      <c r="A134" s="2" t="s">
        <v>132</v>
      </c>
      <c r="B134" s="2">
        <v>89</v>
      </c>
      <c r="C134" s="2" t="str">
        <f>HYPERLINK("https://kokusho.nijl.ac.jp/biblio/100253382/89")</f>
        <v>https://kokusho.nijl.ac.jp/biblio/100253382/89</v>
      </c>
    </row>
    <row r="135" spans="1:3" x14ac:dyDescent="0.4">
      <c r="A135" s="2" t="s">
        <v>133</v>
      </c>
      <c r="B135" s="2">
        <v>89</v>
      </c>
      <c r="C135" s="2" t="str">
        <f>HYPERLINK("https://kokusho.nijl.ac.jp/biblio/100253382/89")</f>
        <v>https://kokusho.nijl.ac.jp/biblio/100253382/89</v>
      </c>
    </row>
    <row r="136" spans="1:3" x14ac:dyDescent="0.4">
      <c r="A136" s="2" t="s">
        <v>134</v>
      </c>
      <c r="B136" s="2">
        <v>90</v>
      </c>
      <c r="C136" s="2" t="str">
        <f>HYPERLINK("https://kokusho.nijl.ac.jp/biblio/100253382/90")</f>
        <v>https://kokusho.nijl.ac.jp/biblio/100253382/90</v>
      </c>
    </row>
    <row r="137" spans="1:3" x14ac:dyDescent="0.4">
      <c r="A137" s="2" t="s">
        <v>135</v>
      </c>
      <c r="B137" s="2">
        <v>90</v>
      </c>
      <c r="C137" s="2" t="str">
        <f>HYPERLINK("https://kokusho.nijl.ac.jp/biblio/100253382/90")</f>
        <v>https://kokusho.nijl.ac.jp/biblio/100253382/90</v>
      </c>
    </row>
    <row r="138" spans="1:3" x14ac:dyDescent="0.4">
      <c r="A138" s="2" t="s">
        <v>136</v>
      </c>
      <c r="B138" s="2">
        <v>90</v>
      </c>
      <c r="C138" s="2" t="str">
        <f>HYPERLINK("https://kokusho.nijl.ac.jp/biblio/100253382/90")</f>
        <v>https://kokusho.nijl.ac.jp/biblio/100253382/90</v>
      </c>
    </row>
    <row r="139" spans="1:3" x14ac:dyDescent="0.4">
      <c r="A139" s="2" t="s">
        <v>137</v>
      </c>
      <c r="B139" s="2">
        <v>90</v>
      </c>
      <c r="C139" s="2" t="str">
        <f>HYPERLINK("https://kokusho.nijl.ac.jp/biblio/100253382/90")</f>
        <v>https://kokusho.nijl.ac.jp/biblio/100253382/90</v>
      </c>
    </row>
    <row r="140" spans="1:3" x14ac:dyDescent="0.4">
      <c r="A140" s="2" t="s">
        <v>138</v>
      </c>
      <c r="B140" s="2">
        <v>92</v>
      </c>
      <c r="C140" s="2" t="str">
        <f>HYPERLINK("https://kokusho.nijl.ac.jp/biblio/100253382/92")</f>
        <v>https://kokusho.nijl.ac.jp/biblio/100253382/92</v>
      </c>
    </row>
    <row r="141" spans="1:3" x14ac:dyDescent="0.4">
      <c r="A141" s="2" t="s">
        <v>139</v>
      </c>
      <c r="B141" s="2">
        <v>92</v>
      </c>
      <c r="C141" s="2" t="str">
        <f>HYPERLINK("https://kokusho.nijl.ac.jp/biblio/100253382/92")</f>
        <v>https://kokusho.nijl.ac.jp/biblio/100253382/92</v>
      </c>
    </row>
    <row r="142" spans="1:3" x14ac:dyDescent="0.4">
      <c r="A142" s="2" t="s">
        <v>140</v>
      </c>
      <c r="B142" s="2">
        <v>92</v>
      </c>
      <c r="C142" s="2" t="str">
        <f>HYPERLINK("https://kokusho.nijl.ac.jp/biblio/100253382/92")</f>
        <v>https://kokusho.nijl.ac.jp/biblio/100253382/92</v>
      </c>
    </row>
    <row r="143" spans="1:3" x14ac:dyDescent="0.4">
      <c r="A143" s="2" t="s">
        <v>141</v>
      </c>
      <c r="B143" s="2">
        <v>92</v>
      </c>
      <c r="C143" s="2" t="str">
        <f>HYPERLINK("https://kokusho.nijl.ac.jp/biblio/100253382/92")</f>
        <v>https://kokusho.nijl.ac.jp/biblio/100253382/92</v>
      </c>
    </row>
    <row r="144" spans="1:3" x14ac:dyDescent="0.4">
      <c r="A144" s="2" t="s">
        <v>142</v>
      </c>
      <c r="B144" s="2">
        <v>92</v>
      </c>
      <c r="C144" s="2" t="str">
        <f>HYPERLINK("https://kokusho.nijl.ac.jp/biblio/100253382/92")</f>
        <v>https://kokusho.nijl.ac.jp/biblio/100253382/92</v>
      </c>
    </row>
    <row r="145" spans="1:3" x14ac:dyDescent="0.4">
      <c r="A145" s="2" t="s">
        <v>143</v>
      </c>
      <c r="B145" s="2">
        <v>93</v>
      </c>
      <c r="C145" s="2" t="str">
        <f>HYPERLINK("https://kokusho.nijl.ac.jp/biblio/100253382/93")</f>
        <v>https://kokusho.nijl.ac.jp/biblio/100253382/93</v>
      </c>
    </row>
    <row r="146" spans="1:3" x14ac:dyDescent="0.4">
      <c r="A146" s="2" t="s">
        <v>144</v>
      </c>
      <c r="B146" s="2">
        <v>94</v>
      </c>
      <c r="C146" s="2" t="str">
        <f>HYPERLINK("https://kokusho.nijl.ac.jp/biblio/100253382/94")</f>
        <v>https://kokusho.nijl.ac.jp/biblio/100253382/94</v>
      </c>
    </row>
    <row r="147" spans="1:3" x14ac:dyDescent="0.4">
      <c r="A147" s="2" t="s">
        <v>145</v>
      </c>
      <c r="B147" s="2">
        <v>94</v>
      </c>
      <c r="C147" s="2" t="str">
        <f>HYPERLINK("https://kokusho.nijl.ac.jp/biblio/100253382/94")</f>
        <v>https://kokusho.nijl.ac.jp/biblio/100253382/94</v>
      </c>
    </row>
    <row r="148" spans="1:3" x14ac:dyDescent="0.4">
      <c r="A148" s="2" t="s">
        <v>146</v>
      </c>
      <c r="B148" s="2">
        <v>94</v>
      </c>
      <c r="C148" s="2" t="str">
        <f>HYPERLINK("https://kokusho.nijl.ac.jp/biblio/100253382/94")</f>
        <v>https://kokusho.nijl.ac.jp/biblio/100253382/94</v>
      </c>
    </row>
    <row r="149" spans="1:3" x14ac:dyDescent="0.4">
      <c r="A149" s="2" t="s">
        <v>147</v>
      </c>
      <c r="B149" s="2">
        <v>95</v>
      </c>
      <c r="C149" s="2" t="str">
        <f>HYPERLINK("https://kokusho.nijl.ac.jp/biblio/100253382/95")</f>
        <v>https://kokusho.nijl.ac.jp/biblio/100253382/95</v>
      </c>
    </row>
    <row r="150" spans="1:3" x14ac:dyDescent="0.4">
      <c r="A150" s="2" t="s">
        <v>148</v>
      </c>
      <c r="B150" s="2">
        <v>95</v>
      </c>
      <c r="C150" s="2" t="str">
        <f>HYPERLINK("https://kokusho.nijl.ac.jp/biblio/100253382/95")</f>
        <v>https://kokusho.nijl.ac.jp/biblio/100253382/95</v>
      </c>
    </row>
    <row r="151" spans="1:3" x14ac:dyDescent="0.4">
      <c r="A151" s="2" t="s">
        <v>149</v>
      </c>
      <c r="B151" s="2">
        <v>95</v>
      </c>
      <c r="C151" s="2" t="str">
        <f>HYPERLINK("https://kokusho.nijl.ac.jp/biblio/100253382/95")</f>
        <v>https://kokusho.nijl.ac.jp/biblio/100253382/95</v>
      </c>
    </row>
    <row r="152" spans="1:3" x14ac:dyDescent="0.4">
      <c r="A152" s="2" t="s">
        <v>150</v>
      </c>
      <c r="B152" s="2">
        <v>96</v>
      </c>
      <c r="C152" s="2" t="str">
        <f>HYPERLINK("https://kokusho.nijl.ac.jp/biblio/100253382/96")</f>
        <v>https://kokusho.nijl.ac.jp/biblio/100253382/96</v>
      </c>
    </row>
    <row r="153" spans="1:3" x14ac:dyDescent="0.4">
      <c r="A153" s="2" t="s">
        <v>151</v>
      </c>
      <c r="B153" s="2">
        <v>96</v>
      </c>
      <c r="C153" s="2" t="str">
        <f>HYPERLINK("https://kokusho.nijl.ac.jp/biblio/100253382/96")</f>
        <v>https://kokusho.nijl.ac.jp/biblio/100253382/96</v>
      </c>
    </row>
    <row r="154" spans="1:3" x14ac:dyDescent="0.4">
      <c r="A154" s="3" t="s">
        <v>152</v>
      </c>
      <c r="B154" s="2">
        <v>99</v>
      </c>
      <c r="C154" s="2" t="str">
        <f>HYPERLINK("https://kokusho.nijl.ac.jp/biblio/100253382/99")</f>
        <v>https://kokusho.nijl.ac.jp/biblio/100253382/99</v>
      </c>
    </row>
    <row r="155" spans="1:3" x14ac:dyDescent="0.4">
      <c r="A155" s="3" t="s">
        <v>153</v>
      </c>
      <c r="B155" s="2">
        <v>99</v>
      </c>
      <c r="C155" s="2" t="str">
        <f>HYPERLINK("https://kokusho.nijl.ac.jp/biblio/100253382/99")</f>
        <v>https://kokusho.nijl.ac.jp/biblio/100253382/99</v>
      </c>
    </row>
    <row r="156" spans="1:3" x14ac:dyDescent="0.4">
      <c r="A156" s="2" t="s">
        <v>154</v>
      </c>
      <c r="B156" s="2">
        <v>99</v>
      </c>
      <c r="C156" s="2" t="str">
        <f>HYPERLINK("https://kokusho.nijl.ac.jp/biblio/100253382/99")</f>
        <v>https://kokusho.nijl.ac.jp/biblio/100253382/99</v>
      </c>
    </row>
    <row r="157" spans="1:3" x14ac:dyDescent="0.4">
      <c r="A157" s="2" t="s">
        <v>155</v>
      </c>
      <c r="B157" s="2">
        <v>100</v>
      </c>
      <c r="C157" s="2" t="str">
        <f>HYPERLINK("https://kokusho.nijl.ac.jp/biblio/100253382/100")</f>
        <v>https://kokusho.nijl.ac.jp/biblio/100253382/100</v>
      </c>
    </row>
    <row r="158" spans="1:3" x14ac:dyDescent="0.4">
      <c r="A158" s="2" t="s">
        <v>156</v>
      </c>
      <c r="B158" s="2">
        <v>100</v>
      </c>
      <c r="C158" s="2" t="str">
        <f>HYPERLINK("https://kokusho.nijl.ac.jp/biblio/100253382/100")</f>
        <v>https://kokusho.nijl.ac.jp/biblio/100253382/100</v>
      </c>
    </row>
    <row r="159" spans="1:3" x14ac:dyDescent="0.4">
      <c r="A159" s="2" t="s">
        <v>157</v>
      </c>
      <c r="B159" s="2">
        <v>100</v>
      </c>
      <c r="C159" s="2" t="str">
        <f>HYPERLINK("https://kokusho.nijl.ac.jp/biblio/100253382/100")</f>
        <v>https://kokusho.nijl.ac.jp/biblio/100253382/100</v>
      </c>
    </row>
    <row r="160" spans="1:3" x14ac:dyDescent="0.4">
      <c r="A160" s="2" t="s">
        <v>158</v>
      </c>
      <c r="B160" s="2">
        <v>101</v>
      </c>
      <c r="C160" s="2" t="str">
        <f>HYPERLINK("https://kokusho.nijl.ac.jp/biblio/100253382/101")</f>
        <v>https://kokusho.nijl.ac.jp/biblio/100253382/101</v>
      </c>
    </row>
    <row r="161" spans="1:3" x14ac:dyDescent="0.4">
      <c r="A161" s="2" t="s">
        <v>159</v>
      </c>
      <c r="B161" s="2">
        <v>101</v>
      </c>
      <c r="C161" s="2" t="str">
        <f>HYPERLINK("https://kokusho.nijl.ac.jp/biblio/100253382/101")</f>
        <v>https://kokusho.nijl.ac.jp/biblio/100253382/101</v>
      </c>
    </row>
    <row r="162" spans="1:3" x14ac:dyDescent="0.4">
      <c r="A162" s="2" t="s">
        <v>160</v>
      </c>
      <c r="B162" s="2">
        <v>101</v>
      </c>
      <c r="C162" s="2" t="str">
        <f>HYPERLINK("https://kokusho.nijl.ac.jp/biblio/100253382/101")</f>
        <v>https://kokusho.nijl.ac.jp/biblio/100253382/101</v>
      </c>
    </row>
    <row r="163" spans="1:3" x14ac:dyDescent="0.4">
      <c r="A163" s="2" t="s">
        <v>161</v>
      </c>
      <c r="B163" s="2">
        <v>101</v>
      </c>
      <c r="C163" s="2" t="str">
        <f>HYPERLINK("https://kokusho.nijl.ac.jp/biblio/100253382/101")</f>
        <v>https://kokusho.nijl.ac.jp/biblio/100253382/101</v>
      </c>
    </row>
    <row r="164" spans="1:3" x14ac:dyDescent="0.4">
      <c r="A164" s="2" t="s">
        <v>162</v>
      </c>
      <c r="B164" s="2">
        <v>101</v>
      </c>
      <c r="C164" s="2" t="str">
        <f>HYPERLINK("https://kokusho.nijl.ac.jp/biblio/100253382/101")</f>
        <v>https://kokusho.nijl.ac.jp/biblio/100253382/101</v>
      </c>
    </row>
    <row r="165" spans="1:3" x14ac:dyDescent="0.4">
      <c r="A165" s="2" t="s">
        <v>163</v>
      </c>
      <c r="B165" s="2">
        <v>102</v>
      </c>
      <c r="C165" s="2" t="str">
        <f t="shared" ref="C165:C170" si="0">HYPERLINK("https://kokusho.nijl.ac.jp/biblio/100253382/102")</f>
        <v>https://kokusho.nijl.ac.jp/biblio/100253382/102</v>
      </c>
    </row>
    <row r="166" spans="1:3" x14ac:dyDescent="0.4">
      <c r="A166" s="2" t="s">
        <v>164</v>
      </c>
      <c r="B166" s="2">
        <v>102</v>
      </c>
      <c r="C166" s="2" t="str">
        <f t="shared" si="0"/>
        <v>https://kokusho.nijl.ac.jp/biblio/100253382/102</v>
      </c>
    </row>
    <row r="167" spans="1:3" x14ac:dyDescent="0.4">
      <c r="A167" s="2" t="s">
        <v>165</v>
      </c>
      <c r="B167" s="2">
        <v>102</v>
      </c>
      <c r="C167" s="2" t="str">
        <f t="shared" si="0"/>
        <v>https://kokusho.nijl.ac.jp/biblio/100253382/102</v>
      </c>
    </row>
    <row r="168" spans="1:3" x14ac:dyDescent="0.4">
      <c r="A168" s="2" t="s">
        <v>166</v>
      </c>
      <c r="B168" s="2">
        <v>102</v>
      </c>
      <c r="C168" s="2" t="str">
        <f t="shared" si="0"/>
        <v>https://kokusho.nijl.ac.jp/biblio/100253382/102</v>
      </c>
    </row>
    <row r="169" spans="1:3" x14ac:dyDescent="0.4">
      <c r="A169" s="2" t="s">
        <v>167</v>
      </c>
      <c r="B169" s="2">
        <v>102</v>
      </c>
      <c r="C169" s="2" t="str">
        <f t="shared" si="0"/>
        <v>https://kokusho.nijl.ac.jp/biblio/100253382/102</v>
      </c>
    </row>
    <row r="170" spans="1:3" x14ac:dyDescent="0.4">
      <c r="A170" s="2" t="s">
        <v>168</v>
      </c>
      <c r="B170" s="2">
        <v>102</v>
      </c>
      <c r="C170" s="2" t="str">
        <f t="shared" si="0"/>
        <v>https://kokusho.nijl.ac.jp/biblio/100253382/102</v>
      </c>
    </row>
    <row r="171" spans="1:3" x14ac:dyDescent="0.4">
      <c r="A171" s="2" t="s">
        <v>169</v>
      </c>
      <c r="B171" s="2">
        <v>103</v>
      </c>
      <c r="C171" s="2" t="str">
        <f>HYPERLINK("https://kokusho.nijl.ac.jp/biblio/100253382/103")</f>
        <v>https://kokusho.nijl.ac.jp/biblio/100253382/103</v>
      </c>
    </row>
    <row r="172" spans="1:3" x14ac:dyDescent="0.4">
      <c r="A172" s="2" t="s">
        <v>170</v>
      </c>
      <c r="B172" s="2">
        <v>104</v>
      </c>
      <c r="C172" s="2" t="str">
        <f>HYPERLINK("https://kokusho.nijl.ac.jp/biblio/100253382/104")</f>
        <v>https://kokusho.nijl.ac.jp/biblio/100253382/104</v>
      </c>
    </row>
    <row r="173" spans="1:3" x14ac:dyDescent="0.4">
      <c r="A173" s="2" t="s">
        <v>171</v>
      </c>
      <c r="B173" s="2">
        <v>112</v>
      </c>
      <c r="C173" s="2" t="str">
        <f>HYPERLINK("https://kokusho.nijl.ac.jp/biblio/100253382/112")</f>
        <v>https://kokusho.nijl.ac.jp/biblio/100253382/112</v>
      </c>
    </row>
    <row r="174" spans="1:3" x14ac:dyDescent="0.4">
      <c r="A174" s="2" t="s">
        <v>172</v>
      </c>
      <c r="B174" s="2">
        <v>113</v>
      </c>
      <c r="C174" s="2" t="str">
        <f>HYPERLINK("https://kokusho.nijl.ac.jp/biblio/100253382/113")</f>
        <v>https://kokusho.nijl.ac.jp/biblio/100253382/113</v>
      </c>
    </row>
    <row r="175" spans="1:3" x14ac:dyDescent="0.4">
      <c r="A175" s="2" t="s">
        <v>173</v>
      </c>
      <c r="B175" s="2">
        <v>117</v>
      </c>
      <c r="C175" s="2" t="str">
        <f>HYPERLINK("https://kokusho.nijl.ac.jp/biblio/100253382/117")</f>
        <v>https://kokusho.nijl.ac.jp/biblio/100253382/117</v>
      </c>
    </row>
    <row r="176" spans="1:3" x14ac:dyDescent="0.4">
      <c r="A176" s="2" t="s">
        <v>174</v>
      </c>
      <c r="B176" s="2">
        <v>121</v>
      </c>
      <c r="C176" s="2" t="str">
        <f>HYPERLINK("https://kokusho.nijl.ac.jp/biblio/100253382/121")</f>
        <v>https://kokusho.nijl.ac.jp/biblio/100253382/121</v>
      </c>
    </row>
    <row r="177" spans="1:3" x14ac:dyDescent="0.4">
      <c r="A177" s="2" t="s">
        <v>175</v>
      </c>
      <c r="B177" s="2">
        <v>121</v>
      </c>
      <c r="C177" s="2" t="str">
        <f>HYPERLINK("https://kokusho.nijl.ac.jp/biblio/100253382/121")</f>
        <v>https://kokusho.nijl.ac.jp/biblio/100253382/121</v>
      </c>
    </row>
    <row r="178" spans="1:3" x14ac:dyDescent="0.4">
      <c r="A178" s="2" t="s">
        <v>176</v>
      </c>
      <c r="B178" s="2">
        <v>121</v>
      </c>
      <c r="C178" s="2" t="str">
        <f>HYPERLINK("https://kokusho.nijl.ac.jp/biblio/100253382/121")</f>
        <v>https://kokusho.nijl.ac.jp/biblio/100253382/121</v>
      </c>
    </row>
    <row r="179" spans="1:3" x14ac:dyDescent="0.4">
      <c r="A179" s="2" t="s">
        <v>177</v>
      </c>
      <c r="B179" s="2">
        <v>122</v>
      </c>
      <c r="C179" s="2" t="str">
        <f>HYPERLINK("https://kokusho.nijl.ac.jp/biblio/100253382/122")</f>
        <v>https://kokusho.nijl.ac.jp/biblio/100253382/122</v>
      </c>
    </row>
    <row r="180" spans="1:3" x14ac:dyDescent="0.4">
      <c r="A180" s="2" t="s">
        <v>178</v>
      </c>
      <c r="B180" s="2">
        <v>123</v>
      </c>
      <c r="C180" s="2" t="str">
        <f>HYPERLINK("https://kokusho.nijl.ac.jp/biblio/100253382/123")</f>
        <v>https://kokusho.nijl.ac.jp/biblio/100253382/123</v>
      </c>
    </row>
    <row r="181" spans="1:3" x14ac:dyDescent="0.4">
      <c r="A181" s="2" t="s">
        <v>179</v>
      </c>
      <c r="B181" s="2">
        <v>123</v>
      </c>
      <c r="C181" s="2" t="str">
        <f>HYPERLINK("https://kokusho.nijl.ac.jp/biblio/100253382/123")</f>
        <v>https://kokusho.nijl.ac.jp/biblio/100253382/123</v>
      </c>
    </row>
    <row r="182" spans="1:3" x14ac:dyDescent="0.4">
      <c r="A182" s="2" t="s">
        <v>180</v>
      </c>
      <c r="B182" s="2">
        <v>124</v>
      </c>
      <c r="C182" s="2" t="str">
        <f>HYPERLINK("https://kokusho.nijl.ac.jp/biblio/100253382/124")</f>
        <v>https://kokusho.nijl.ac.jp/biblio/100253382/124</v>
      </c>
    </row>
    <row r="183" spans="1:3" x14ac:dyDescent="0.4">
      <c r="A183" s="2" t="s">
        <v>181</v>
      </c>
      <c r="B183" s="2">
        <v>125</v>
      </c>
      <c r="C183" s="2" t="str">
        <f>HYPERLINK("https://kokusho.nijl.ac.jp/biblio/100253382/125")</f>
        <v>https://kokusho.nijl.ac.jp/biblio/100253382/125</v>
      </c>
    </row>
    <row r="184" spans="1:3" x14ac:dyDescent="0.4">
      <c r="A184" s="2" t="s">
        <v>182</v>
      </c>
      <c r="B184" s="2">
        <v>125</v>
      </c>
      <c r="C184" s="2" t="str">
        <f>HYPERLINK("https://kokusho.nijl.ac.jp/biblio/100253382/125")</f>
        <v>https://kokusho.nijl.ac.jp/biblio/100253382/125</v>
      </c>
    </row>
    <row r="185" spans="1:3" x14ac:dyDescent="0.4">
      <c r="A185" s="2" t="s">
        <v>183</v>
      </c>
      <c r="B185" s="2">
        <v>125</v>
      </c>
      <c r="C185" s="2" t="str">
        <f>HYPERLINK("https://kokusho.nijl.ac.jp/biblio/100253382/125")</f>
        <v>https://kokusho.nijl.ac.jp/biblio/100253382/125</v>
      </c>
    </row>
    <row r="186" spans="1:3" x14ac:dyDescent="0.4">
      <c r="A186" s="2" t="s">
        <v>184</v>
      </c>
      <c r="B186" s="2">
        <v>127</v>
      </c>
      <c r="C186" s="2" t="str">
        <f>HYPERLINK("https://kokusho.nijl.ac.jp/biblio/100253382/127")</f>
        <v>https://kokusho.nijl.ac.jp/biblio/100253382/127</v>
      </c>
    </row>
    <row r="187" spans="1:3" x14ac:dyDescent="0.4">
      <c r="A187" s="2" t="s">
        <v>185</v>
      </c>
      <c r="B187" s="2">
        <v>127</v>
      </c>
      <c r="C187" s="2" t="str">
        <f>HYPERLINK("https://kokusho.nijl.ac.jp/biblio/100253382/127")</f>
        <v>https://kokusho.nijl.ac.jp/biblio/100253382/127</v>
      </c>
    </row>
    <row r="188" spans="1:3" x14ac:dyDescent="0.4">
      <c r="A188" s="2" t="s">
        <v>186</v>
      </c>
      <c r="B188" s="2">
        <v>128</v>
      </c>
      <c r="C188" s="2" t="str">
        <f>HYPERLINK("https://kokusho.nijl.ac.jp/biblio/100253382/128")</f>
        <v>https://kokusho.nijl.ac.jp/biblio/100253382/128</v>
      </c>
    </row>
    <row r="189" spans="1:3" x14ac:dyDescent="0.4">
      <c r="A189" s="2" t="s">
        <v>187</v>
      </c>
      <c r="B189" s="2">
        <v>129</v>
      </c>
      <c r="C189" s="2" t="str">
        <f>HYPERLINK("https://kokusho.nijl.ac.jp/biblio/100253382/129")</f>
        <v>https://kokusho.nijl.ac.jp/biblio/100253382/129</v>
      </c>
    </row>
    <row r="190" spans="1:3" x14ac:dyDescent="0.4">
      <c r="A190" s="2" t="s">
        <v>188</v>
      </c>
      <c r="B190" s="2">
        <v>130</v>
      </c>
      <c r="C190" s="2" t="str">
        <f>HYPERLINK("https://kokusho.nijl.ac.jp/biblio/100253382/130")</f>
        <v>https://kokusho.nijl.ac.jp/biblio/100253382/130</v>
      </c>
    </row>
    <row r="191" spans="1:3" x14ac:dyDescent="0.4">
      <c r="A191" s="2" t="s">
        <v>189</v>
      </c>
      <c r="B191" s="2">
        <v>130</v>
      </c>
      <c r="C191" s="2" t="str">
        <f>HYPERLINK("https://kokusho.nijl.ac.jp/biblio/100253382/130")</f>
        <v>https://kokusho.nijl.ac.jp/biblio/100253382/130</v>
      </c>
    </row>
    <row r="192" spans="1:3" x14ac:dyDescent="0.4">
      <c r="A192" s="2" t="s">
        <v>190</v>
      </c>
      <c r="B192" s="2">
        <v>130</v>
      </c>
      <c r="C192" s="2" t="str">
        <f>HYPERLINK("https://kokusho.nijl.ac.jp/biblio/100253382/130")</f>
        <v>https://kokusho.nijl.ac.jp/biblio/100253382/130</v>
      </c>
    </row>
    <row r="193" spans="1:3" x14ac:dyDescent="0.4">
      <c r="A193" s="2" t="s">
        <v>191</v>
      </c>
      <c r="B193" s="2">
        <v>131</v>
      </c>
      <c r="C193" s="2" t="str">
        <f>HYPERLINK("https://kokusho.nijl.ac.jp/biblio/100253382/131")</f>
        <v>https://kokusho.nijl.ac.jp/biblio/100253382/131</v>
      </c>
    </row>
    <row r="194" spans="1:3" x14ac:dyDescent="0.4">
      <c r="A194" s="2" t="s">
        <v>192</v>
      </c>
      <c r="B194" s="2">
        <v>131</v>
      </c>
      <c r="C194" s="2" t="str">
        <f>HYPERLINK("https://kokusho.nijl.ac.jp/biblio/100253382/131")</f>
        <v>https://kokusho.nijl.ac.jp/biblio/100253382/131</v>
      </c>
    </row>
    <row r="195" spans="1:3" x14ac:dyDescent="0.4">
      <c r="A195" s="2" t="s">
        <v>193</v>
      </c>
      <c r="B195" s="2">
        <v>132</v>
      </c>
      <c r="C195" s="2" t="str">
        <f>HYPERLINK("https://kokusho.nijl.ac.jp/biblio/100253382/132")</f>
        <v>https://kokusho.nijl.ac.jp/biblio/100253382/132</v>
      </c>
    </row>
    <row r="196" spans="1:3" x14ac:dyDescent="0.4">
      <c r="A196" s="2" t="s">
        <v>194</v>
      </c>
      <c r="B196" s="2">
        <v>133</v>
      </c>
      <c r="C196" s="2" t="str">
        <f>HYPERLINK("https://kokusho.nijl.ac.jp/biblio/100253382/133")</f>
        <v>https://kokusho.nijl.ac.jp/biblio/100253382/133</v>
      </c>
    </row>
    <row r="197" spans="1:3" x14ac:dyDescent="0.4">
      <c r="A197" s="2" t="s">
        <v>195</v>
      </c>
      <c r="B197" s="2">
        <v>134</v>
      </c>
      <c r="C197" s="2" t="str">
        <f>HYPERLINK("https://kokusho.nijl.ac.jp/biblio/100253382/134")</f>
        <v>https://kokusho.nijl.ac.jp/biblio/100253382/134</v>
      </c>
    </row>
    <row r="198" spans="1:3" x14ac:dyDescent="0.4">
      <c r="A198" s="2" t="s">
        <v>196</v>
      </c>
      <c r="B198" s="2">
        <v>134</v>
      </c>
      <c r="C198" s="2" t="str">
        <f>HYPERLINK("https://kokusho.nijl.ac.jp/biblio/100253382/134")</f>
        <v>https://kokusho.nijl.ac.jp/biblio/100253382/134</v>
      </c>
    </row>
    <row r="199" spans="1:3" x14ac:dyDescent="0.4">
      <c r="A199" s="2" t="s">
        <v>197</v>
      </c>
      <c r="B199" s="2">
        <v>135</v>
      </c>
      <c r="C199" s="2" t="str">
        <f>HYPERLINK("https://kokusho.nijl.ac.jp/biblio/100253382/135")</f>
        <v>https://kokusho.nijl.ac.jp/biblio/100253382/135</v>
      </c>
    </row>
    <row r="200" spans="1:3" x14ac:dyDescent="0.4">
      <c r="A200" s="2" t="s">
        <v>198</v>
      </c>
      <c r="B200" s="2">
        <v>136</v>
      </c>
      <c r="C200" s="2" t="str">
        <f>HYPERLINK("https://kokusho.nijl.ac.jp/biblio/100253382/136")</f>
        <v>https://kokusho.nijl.ac.jp/biblio/100253382/136</v>
      </c>
    </row>
    <row r="201" spans="1:3" x14ac:dyDescent="0.4">
      <c r="A201" s="2" t="s">
        <v>199</v>
      </c>
      <c r="B201" s="2">
        <v>136</v>
      </c>
      <c r="C201" s="2" t="str">
        <f>HYPERLINK("https://kokusho.nijl.ac.jp/biblio/100253382/136")</f>
        <v>https://kokusho.nijl.ac.jp/biblio/100253382/136</v>
      </c>
    </row>
    <row r="202" spans="1:3" x14ac:dyDescent="0.4">
      <c r="A202" s="2" t="s">
        <v>200</v>
      </c>
      <c r="B202" s="2">
        <v>136</v>
      </c>
      <c r="C202" s="2" t="str">
        <f>HYPERLINK("https://kokusho.nijl.ac.jp/biblio/100253382/136")</f>
        <v>https://kokusho.nijl.ac.jp/biblio/100253382/136</v>
      </c>
    </row>
    <row r="203" spans="1:3" x14ac:dyDescent="0.4">
      <c r="A203" s="2" t="s">
        <v>201</v>
      </c>
      <c r="B203" s="2">
        <v>137</v>
      </c>
      <c r="C203" s="2" t="str">
        <f>HYPERLINK("https://kokusho.nijl.ac.jp/biblio/100253382/137")</f>
        <v>https://kokusho.nijl.ac.jp/biblio/100253382/137</v>
      </c>
    </row>
    <row r="204" spans="1:3" x14ac:dyDescent="0.4">
      <c r="A204" s="2" t="s">
        <v>202</v>
      </c>
      <c r="B204" s="2">
        <v>138</v>
      </c>
      <c r="C204" s="2" t="str">
        <f>HYPERLINK("https://kokusho.nijl.ac.jp/biblio/100253382/138")</f>
        <v>https://kokusho.nijl.ac.jp/biblio/100253382/138</v>
      </c>
    </row>
    <row r="205" spans="1:3" x14ac:dyDescent="0.4">
      <c r="A205" s="2" t="s">
        <v>203</v>
      </c>
      <c r="B205" s="2">
        <v>138</v>
      </c>
      <c r="C205" s="2" t="str">
        <f>HYPERLINK("https://kokusho.nijl.ac.jp/biblio/100253382/138")</f>
        <v>https://kokusho.nijl.ac.jp/biblio/100253382/138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2024-11-17T12:35:35Z</dcterms:created>
  <dcterms:modified xsi:type="dcterms:W3CDTF">2024-11-17T13:05:44Z</dcterms:modified>
</cp:coreProperties>
</file>