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esktop\岡本一抱web\"/>
    </mc:Choice>
  </mc:AlternateContent>
  <xr:revisionPtr revIDLastSave="0" documentId="8_{640334B5-C34E-4AC4-A680-1DFA8A67C208}" xr6:coauthVersionLast="47" xr6:coauthVersionMax="47" xr10:uidLastSave="{00000000-0000-0000-0000-000000000000}"/>
  <bookViews>
    <workbookView xWindow="-120" yWindow="-120" windowWidth="29040" windowHeight="15840" xr2:uid="{72B13402-3857-43B7-8151-4F396AE11E9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1" i="1" l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1" i="1"/>
</calcChain>
</file>

<file path=xl/sharedStrings.xml><?xml version="1.0" encoding="utf-8"?>
<sst xmlns="http://schemas.openxmlformats.org/spreadsheetml/2006/main" count="32" uniqueCount="32">
  <si>
    <t>○経穴密語集</t>
    <phoneticPr fontId="1"/>
  </si>
  <si>
    <t>　凡例</t>
    <rPh sb="1" eb="3">
      <t>ハンレイ</t>
    </rPh>
    <phoneticPr fontId="1"/>
  </si>
  <si>
    <t>https://kokusho.nijl.ac.jp/biblio/100315438/2?ln=ja</t>
    <phoneticPr fontId="1"/>
  </si>
  <si>
    <t>　経穴密語集目録</t>
  </si>
  <si>
    <t>　経穴密語集巻之上</t>
  </si>
  <si>
    <t>　　李時珍奇経八脈総説</t>
  </si>
  <si>
    <t>　　八脈攷　時珍</t>
  </si>
  <si>
    <t>　　督脈</t>
  </si>
  <si>
    <t>　　子宮血海</t>
  </si>
  <si>
    <t>　　督脈為病</t>
  </si>
  <si>
    <t>　　任脈</t>
  </si>
  <si>
    <t>　　任脈為病</t>
  </si>
  <si>
    <t>　経穴密語集巻之中</t>
  </si>
  <si>
    <t>　陽蹻脈</t>
  </si>
  <si>
    <t>　蹻脈為瞋瞑</t>
  </si>
  <si>
    <t>　陽蹻為病</t>
  </si>
  <si>
    <t>　陰蹻脈</t>
  </si>
  <si>
    <t>　陰蹻為病</t>
  </si>
  <si>
    <t>　衝脈</t>
  </si>
  <si>
    <t>　衝脈為病</t>
  </si>
  <si>
    <t>　経穴密語集巻之下</t>
  </si>
  <si>
    <t>　陽維脈</t>
  </si>
  <si>
    <t>　陽維為病</t>
  </si>
  <si>
    <t>　陰維脈</t>
  </si>
  <si>
    <t>　陰維為病</t>
  </si>
  <si>
    <t>　帯脈</t>
  </si>
  <si>
    <t>　帯脈為病</t>
  </si>
  <si>
    <t>　李時珍奇経診脈之図</t>
  </si>
  <si>
    <t>　奇経八脈之治法</t>
  </si>
  <si>
    <t>　八脈用薬引経報使補瀉温涼之説</t>
  </si>
  <si>
    <t>　八脈経色之説</t>
  </si>
  <si>
    <t>　銅人形奇経八脈彩経之法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</si>
</sst>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1"/>
      <color theme="1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0" fontId="3" fillId="0" borderId="1" xfId="0" applyFont="1" applyBorder="1">
      <alignment vertical="center"/>
    </xf>
    <xf numFmtId="0" fontId="0" fillId="3" borderId="1" xfId="0" applyFill="1" applyBorder="1">
      <alignment vertical="center"/>
    </xf>
    <xf numFmtId="0" fontId="4" fillId="0" borderId="1" xfId="1" applyFont="1" applyFill="1" applyBorder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kokusho.nijl.ac.jp/biblio/100315438/2?ln=j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C96AFC-F40F-43A0-A275-1F7799B1CA02}">
  <dimension ref="A1:C31"/>
  <sheetViews>
    <sheetView tabSelected="1" zoomScale="205" zoomScaleNormal="205" workbookViewId="0">
      <selection activeCell="C2" sqref="C2"/>
    </sheetView>
  </sheetViews>
  <sheetFormatPr defaultRowHeight="18.75" x14ac:dyDescent="0.4"/>
  <cols>
    <col min="1" max="1" width="31.75" bestFit="1" customWidth="1"/>
    <col min="3" max="3" width="52.625" customWidth="1"/>
  </cols>
  <sheetData>
    <row r="1" spans="1:3" x14ac:dyDescent="0.4">
      <c r="A1" s="1" t="s">
        <v>0</v>
      </c>
      <c r="B1" s="2"/>
      <c r="C1" s="2" t="str">
        <f>HYPERLINK("https://rmda.kulib.kyoto-u.ac.jp/item/rb00000556")</f>
        <v>https://rmda.kulib.kyoto-u.ac.jp/item/rb00000556</v>
      </c>
    </row>
    <row r="2" spans="1:3" x14ac:dyDescent="0.4">
      <c r="A2" s="2" t="s">
        <v>1</v>
      </c>
      <c r="B2" s="2">
        <v>2</v>
      </c>
      <c r="C2" s="5" t="s">
        <v>2</v>
      </c>
    </row>
    <row r="3" spans="1:3" x14ac:dyDescent="0.4">
      <c r="A3" s="2" t="s">
        <v>3</v>
      </c>
      <c r="B3" s="3">
        <v>2</v>
      </c>
      <c r="C3" s="2" t="str">
        <f>HYPERLINK("https://rmda.kulib.kyoto-u.ac.jp/item/rb00000556?page=2")</f>
        <v>https://rmda.kulib.kyoto-u.ac.jp/item/rb00000556?page=2</v>
      </c>
    </row>
    <row r="4" spans="1:3" x14ac:dyDescent="0.4">
      <c r="A4" s="4" t="s">
        <v>4</v>
      </c>
      <c r="B4" s="3">
        <v>3</v>
      </c>
      <c r="C4" s="2" t="str">
        <f>HYPERLINK("https://rmda.kulib.kyoto-u.ac.jp/item/rb00000556?page=3")</f>
        <v>https://rmda.kulib.kyoto-u.ac.jp/item/rb00000556?page=3</v>
      </c>
    </row>
    <row r="5" spans="1:3" x14ac:dyDescent="0.4">
      <c r="A5" s="2" t="s">
        <v>5</v>
      </c>
      <c r="B5" s="3">
        <v>6</v>
      </c>
      <c r="C5" s="2" t="str">
        <f>HYPERLINK("https://rmda.kulib.kyoto-u.ac.jp/item/rb00000556?page=6")</f>
        <v>https://rmda.kulib.kyoto-u.ac.jp/item/rb00000556?page=6</v>
      </c>
    </row>
    <row r="6" spans="1:3" x14ac:dyDescent="0.4">
      <c r="A6" s="2" t="s">
        <v>6</v>
      </c>
      <c r="B6" s="3">
        <v>8</v>
      </c>
      <c r="C6" s="2" t="str">
        <f>HYPERLINK("https://rmda.kulib.kyoto-u.ac.jp/item/rb00000556?page=8")</f>
        <v>https://rmda.kulib.kyoto-u.ac.jp/item/rb00000556?page=8</v>
      </c>
    </row>
    <row r="7" spans="1:3" x14ac:dyDescent="0.4">
      <c r="A7" s="2" t="s">
        <v>7</v>
      </c>
      <c r="B7" s="3">
        <v>9</v>
      </c>
      <c r="C7" s="2" t="str">
        <f>HYPERLINK("https://rmda.kulib.kyoto-u.ac.jp/item/rb00000556?page=9")</f>
        <v>https://rmda.kulib.kyoto-u.ac.jp/item/rb00000556?page=9</v>
      </c>
    </row>
    <row r="8" spans="1:3" x14ac:dyDescent="0.4">
      <c r="A8" s="2" t="s">
        <v>8</v>
      </c>
      <c r="B8" s="3">
        <v>11</v>
      </c>
      <c r="C8" s="2" t="str">
        <f>HYPERLINK("https://rmda.kulib.kyoto-u.ac.jp/item/rb00000556?page=11")</f>
        <v>https://rmda.kulib.kyoto-u.ac.jp/item/rb00000556?page=11</v>
      </c>
    </row>
    <row r="9" spans="1:3" x14ac:dyDescent="0.4">
      <c r="A9" s="2" t="s">
        <v>9</v>
      </c>
      <c r="B9" s="3">
        <v>22</v>
      </c>
      <c r="C9" s="2" t="str">
        <f>HYPERLINK("https://rmda.kulib.kyoto-u.ac.jp/item/rb00000556?page=22")</f>
        <v>https://rmda.kulib.kyoto-u.ac.jp/item/rb00000556?page=22</v>
      </c>
    </row>
    <row r="10" spans="1:3" x14ac:dyDescent="0.4">
      <c r="A10" s="2" t="s">
        <v>10</v>
      </c>
      <c r="B10" s="3">
        <v>25</v>
      </c>
      <c r="C10" s="2" t="str">
        <f>HYPERLINK("https://rmda.kulib.kyoto-u.ac.jp/item/rb00000556?page=25")</f>
        <v>https://rmda.kulib.kyoto-u.ac.jp/item/rb00000556?page=25</v>
      </c>
    </row>
    <row r="11" spans="1:3" x14ac:dyDescent="0.4">
      <c r="A11" s="2" t="s">
        <v>11</v>
      </c>
      <c r="B11" s="3">
        <v>36</v>
      </c>
      <c r="C11" s="2" t="str">
        <f>HYPERLINK("https://rmda.kulib.kyoto-u.ac.jp/item/rb00000556?page=36")</f>
        <v>https://rmda.kulib.kyoto-u.ac.jp/item/rb00000556?page=36</v>
      </c>
    </row>
    <row r="12" spans="1:3" x14ac:dyDescent="0.4">
      <c r="A12" s="4" t="s">
        <v>12</v>
      </c>
      <c r="B12" s="3">
        <v>39</v>
      </c>
      <c r="C12" s="2" t="str">
        <f>HYPERLINK("https://rmda.kulib.kyoto-u.ac.jp/item/rb00000556?page=39")</f>
        <v>https://rmda.kulib.kyoto-u.ac.jp/item/rb00000556?page=39</v>
      </c>
    </row>
    <row r="13" spans="1:3" x14ac:dyDescent="0.4">
      <c r="A13" s="2" t="s">
        <v>13</v>
      </c>
      <c r="B13" s="3">
        <v>39</v>
      </c>
      <c r="C13" s="2" t="str">
        <f>HYPERLINK("https://rmda.kulib.kyoto-u.ac.jp/item/rb00000556?page=39")</f>
        <v>https://rmda.kulib.kyoto-u.ac.jp/item/rb00000556?page=39</v>
      </c>
    </row>
    <row r="14" spans="1:3" x14ac:dyDescent="0.4">
      <c r="A14" s="2" t="s">
        <v>14</v>
      </c>
      <c r="B14" s="3">
        <v>44</v>
      </c>
      <c r="C14" s="2" t="str">
        <f>HYPERLINK("https://rmda.kulib.kyoto-u.ac.jp/item/rb00000556?page=44")</f>
        <v>https://rmda.kulib.kyoto-u.ac.jp/item/rb00000556?page=44</v>
      </c>
    </row>
    <row r="15" spans="1:3" x14ac:dyDescent="0.4">
      <c r="A15" s="2" t="s">
        <v>15</v>
      </c>
      <c r="B15" s="3">
        <v>47</v>
      </c>
      <c r="C15" s="2" t="str">
        <f>HYPERLINK("https://rmda.kulib.kyoto-u.ac.jp/item/rb00000556?page=47")</f>
        <v>https://rmda.kulib.kyoto-u.ac.jp/item/rb00000556?page=47</v>
      </c>
    </row>
    <row r="16" spans="1:3" x14ac:dyDescent="0.4">
      <c r="A16" s="2" t="s">
        <v>16</v>
      </c>
      <c r="B16" s="3">
        <v>48</v>
      </c>
      <c r="C16" s="2" t="str">
        <f>HYPERLINK("https://rmda.kulib.kyoto-u.ac.jp/item/rb00000556?page=48")</f>
        <v>https://rmda.kulib.kyoto-u.ac.jp/item/rb00000556?page=48</v>
      </c>
    </row>
    <row r="17" spans="1:3" x14ac:dyDescent="0.4">
      <c r="A17" s="2" t="s">
        <v>17</v>
      </c>
      <c r="B17" s="3">
        <v>53</v>
      </c>
      <c r="C17" s="2" t="str">
        <f>HYPERLINK("https://rmda.kulib.kyoto-u.ac.jp/item/rb00000556?page=53")</f>
        <v>https://rmda.kulib.kyoto-u.ac.jp/item/rb00000556?page=53</v>
      </c>
    </row>
    <row r="18" spans="1:3" x14ac:dyDescent="0.4">
      <c r="A18" s="2" t="s">
        <v>18</v>
      </c>
      <c r="B18" s="3">
        <v>54</v>
      </c>
      <c r="C18" s="2" t="str">
        <f>HYPERLINK("https://rmda.kulib.kyoto-u.ac.jp/item/rb00000556?page=54")</f>
        <v>https://rmda.kulib.kyoto-u.ac.jp/item/rb00000556?page=54</v>
      </c>
    </row>
    <row r="19" spans="1:3" x14ac:dyDescent="0.4">
      <c r="A19" s="2" t="s">
        <v>19</v>
      </c>
      <c r="B19" s="3">
        <v>62</v>
      </c>
      <c r="C19" s="2" t="str">
        <f>HYPERLINK("https://rmda.kulib.kyoto-u.ac.jp/item/rb00000556?page=62")</f>
        <v>https://rmda.kulib.kyoto-u.ac.jp/item/rb00000556?page=62</v>
      </c>
    </row>
    <row r="20" spans="1:3" x14ac:dyDescent="0.4">
      <c r="A20" s="4" t="s">
        <v>20</v>
      </c>
      <c r="B20" s="3">
        <v>67</v>
      </c>
      <c r="C20" s="2" t="str">
        <f>HYPERLINK("https://rmda.kulib.kyoto-u.ac.jp/item/rb00000556?page=67")</f>
        <v>https://rmda.kulib.kyoto-u.ac.jp/item/rb00000556?page=67</v>
      </c>
    </row>
    <row r="21" spans="1:3" x14ac:dyDescent="0.4">
      <c r="A21" s="2" t="s">
        <v>21</v>
      </c>
      <c r="B21" s="3">
        <v>67</v>
      </c>
      <c r="C21" s="2" t="str">
        <f>HYPERLINK("https://rmda.kulib.kyoto-u.ac.jp/item/rb00000556?page=67")</f>
        <v>https://rmda.kulib.kyoto-u.ac.jp/item/rb00000556?page=67</v>
      </c>
    </row>
    <row r="22" spans="1:3" x14ac:dyDescent="0.4">
      <c r="A22" s="2" t="s">
        <v>22</v>
      </c>
      <c r="B22" s="3">
        <v>71</v>
      </c>
      <c r="C22" s="2" t="str">
        <f>HYPERLINK("https://rmda.kulib.kyoto-u.ac.jp/item/rb00000556?page=71")</f>
        <v>https://rmda.kulib.kyoto-u.ac.jp/item/rb00000556?page=71</v>
      </c>
    </row>
    <row r="23" spans="1:3" x14ac:dyDescent="0.4">
      <c r="A23" s="2" t="s">
        <v>23</v>
      </c>
      <c r="B23" s="3">
        <v>75</v>
      </c>
      <c r="C23" s="2" t="str">
        <f>HYPERLINK("https://rmda.kulib.kyoto-u.ac.jp/item/rb00000556?page=75")</f>
        <v>https://rmda.kulib.kyoto-u.ac.jp/item/rb00000556?page=75</v>
      </c>
    </row>
    <row r="24" spans="1:3" x14ac:dyDescent="0.4">
      <c r="A24" s="2" t="s">
        <v>24</v>
      </c>
      <c r="B24" s="3">
        <v>77</v>
      </c>
      <c r="C24" s="2" t="str">
        <f>HYPERLINK("https://rmda.kulib.kyoto-u.ac.jp/item/rb00000556?page=77")</f>
        <v>https://rmda.kulib.kyoto-u.ac.jp/item/rb00000556?page=77</v>
      </c>
    </row>
    <row r="25" spans="1:3" x14ac:dyDescent="0.4">
      <c r="A25" s="2" t="s">
        <v>25</v>
      </c>
      <c r="B25" s="3">
        <v>81</v>
      </c>
      <c r="C25" s="2" t="str">
        <f>HYPERLINK("https://rmda.kulib.kyoto-u.ac.jp/item/rb00000556?page=81")</f>
        <v>https://rmda.kulib.kyoto-u.ac.jp/item/rb00000556?page=81</v>
      </c>
    </row>
    <row r="26" spans="1:3" x14ac:dyDescent="0.4">
      <c r="A26" s="2" t="s">
        <v>26</v>
      </c>
      <c r="B26" s="3">
        <v>83</v>
      </c>
      <c r="C26" s="2" t="str">
        <f>HYPERLINK("https://rmda.kulib.kyoto-u.ac.jp/item/rb00000556?page=83")</f>
        <v>https://rmda.kulib.kyoto-u.ac.jp/item/rb00000556?page=83</v>
      </c>
    </row>
    <row r="27" spans="1:3" x14ac:dyDescent="0.4">
      <c r="A27" s="2" t="s">
        <v>27</v>
      </c>
      <c r="B27" s="3">
        <v>87</v>
      </c>
      <c r="C27" s="2" t="str">
        <f>HYPERLINK("https://rmda.kulib.kyoto-u.ac.jp/item/rb00000556?page=87")</f>
        <v>https://rmda.kulib.kyoto-u.ac.jp/item/rb00000556?page=87</v>
      </c>
    </row>
    <row r="28" spans="1:3" x14ac:dyDescent="0.4">
      <c r="A28" s="2" t="s">
        <v>28</v>
      </c>
      <c r="B28" s="3">
        <v>88</v>
      </c>
      <c r="C28" s="2" t="str">
        <f>HYPERLINK("https://rmda.kulib.kyoto-u.ac.jp/item/rb00000556?page=88")</f>
        <v>https://rmda.kulib.kyoto-u.ac.jp/item/rb00000556?page=88</v>
      </c>
    </row>
    <row r="29" spans="1:3" x14ac:dyDescent="0.4">
      <c r="A29" s="2" t="s">
        <v>29</v>
      </c>
      <c r="B29" s="3">
        <v>92</v>
      </c>
      <c r="C29" s="2" t="str">
        <f>HYPERLINK("https://rmda.kulib.kyoto-u.ac.jp/item/rb00000556?page=92")</f>
        <v>https://rmda.kulib.kyoto-u.ac.jp/item/rb00000556?page=92</v>
      </c>
    </row>
    <row r="30" spans="1:3" x14ac:dyDescent="0.4">
      <c r="A30" s="2" t="s">
        <v>30</v>
      </c>
      <c r="B30" s="3">
        <v>94</v>
      </c>
      <c r="C30" s="2" t="str">
        <f>HYPERLINK("https://rmda.kulib.kyoto-u.ac.jp/item/rb00000556?page=94")</f>
        <v>https://rmda.kulib.kyoto-u.ac.jp/item/rb00000556?page=94</v>
      </c>
    </row>
    <row r="31" spans="1:3" x14ac:dyDescent="0.4">
      <c r="A31" s="2" t="s">
        <v>31</v>
      </c>
      <c r="B31" s="3">
        <v>95</v>
      </c>
      <c r="C31" s="2" t="str">
        <f>HYPERLINK("https://rmda.kulib.kyoto-u.ac.jp/item/rb00000556?page=95")</f>
        <v>https://rmda.kulib.kyoto-u.ac.jp/item/rb00000556?page=95</v>
      </c>
    </row>
  </sheetData>
  <phoneticPr fontId="1"/>
  <hyperlinks>
    <hyperlink ref="C2" r:id="rId1" xr:uid="{BFD6BF4C-C318-48C3-BCE0-1F0145A6A7DA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健二 小林</dc:creator>
  <cp:lastModifiedBy>健二 小林</cp:lastModifiedBy>
  <dcterms:created xsi:type="dcterms:W3CDTF">2024-11-17T12:36:07Z</dcterms:created>
  <dcterms:modified xsi:type="dcterms:W3CDTF">2024-11-17T13:02:36Z</dcterms:modified>
</cp:coreProperties>
</file>